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12195" windowHeight="6765"/>
  </bookViews>
  <sheets>
    <sheet name="MPP" sheetId="1" r:id="rId1"/>
    <sheet name="Sheet1" sheetId="3" state="hidden" r:id="rId2"/>
    <sheet name="APP-First addition" sheetId="2" state="hidden" r:id="rId3"/>
    <sheet name="Sheet2" sheetId="4" r:id="rId4"/>
  </sheets>
  <definedNames>
    <definedName name="_xlnm.Print_Area" localSheetId="2">'APP-First addition'!$A$1:$U$57</definedName>
    <definedName name="_xlnm.Print_Area" localSheetId="0">MPP!$A$1:$S$85</definedName>
    <definedName name="_xlnm.Print_Titles" localSheetId="0">MPP!$7:$9</definedName>
  </definedNames>
  <calcPr calcId="144525"/>
</workbook>
</file>

<file path=xl/calcChain.xml><?xml version="1.0" encoding="utf-8"?>
<calcChain xmlns="http://schemas.openxmlformats.org/spreadsheetml/2006/main">
  <c r="H70" i="1" l="1"/>
  <c r="H80" i="1" s="1"/>
  <c r="K79" i="3" l="1"/>
  <c r="F79" i="3" s="1"/>
  <c r="G79" i="3"/>
  <c r="K76" i="3"/>
  <c r="F76" i="3" s="1"/>
  <c r="K73" i="3"/>
  <c r="M73" i="3" s="1"/>
  <c r="N73" i="3" s="1"/>
  <c r="O73" i="3" s="1"/>
  <c r="Q73" i="3" s="1"/>
  <c r="R73" i="3" s="1"/>
  <c r="S73" i="3" s="1"/>
  <c r="T73" i="3" s="1"/>
  <c r="F73" i="3"/>
  <c r="K70" i="3"/>
  <c r="M70" i="3" s="1"/>
  <c r="N70" i="3" s="1"/>
  <c r="O70" i="3" s="1"/>
  <c r="Q70" i="3" s="1"/>
  <c r="R70" i="3" s="1"/>
  <c r="S70" i="3" s="1"/>
  <c r="T70" i="3" s="1"/>
  <c r="K67" i="3"/>
  <c r="M67" i="3" s="1"/>
  <c r="N67" i="3" s="1"/>
  <c r="O67" i="3" s="1"/>
  <c r="Q67" i="3" s="1"/>
  <c r="R67" i="3" s="1"/>
  <c r="S67" i="3" s="1"/>
  <c r="T67" i="3" s="1"/>
  <c r="K64" i="3"/>
  <c r="F64" i="3" s="1"/>
  <c r="K61" i="3"/>
  <c r="F61" i="3" s="1"/>
  <c r="K58" i="3"/>
  <c r="M58" i="3" s="1"/>
  <c r="N58" i="3" s="1"/>
  <c r="O58" i="3" s="1"/>
  <c r="Q58" i="3" s="1"/>
  <c r="R58" i="3" s="1"/>
  <c r="S58" i="3" s="1"/>
  <c r="T58" i="3" s="1"/>
  <c r="K55" i="3"/>
  <c r="F55" i="3" s="1"/>
  <c r="K52" i="3"/>
  <c r="F52" i="3" s="1"/>
  <c r="K49" i="3"/>
  <c r="F49" i="3" s="1"/>
  <c r="K46" i="3"/>
  <c r="M46" i="3" s="1"/>
  <c r="N46" i="3" s="1"/>
  <c r="O46" i="3" s="1"/>
  <c r="Q46" i="3" s="1"/>
  <c r="R46" i="3" s="1"/>
  <c r="S46" i="3" s="1"/>
  <c r="T46" i="3" s="1"/>
  <c r="K43" i="3"/>
  <c r="M43" i="3" s="1"/>
  <c r="N43" i="3" s="1"/>
  <c r="O43" i="3" s="1"/>
  <c r="Q43" i="3" s="1"/>
  <c r="R43" i="3" s="1"/>
  <c r="S43" i="3" s="1"/>
  <c r="T43" i="3" s="1"/>
  <c r="K40" i="3"/>
  <c r="F40" i="3" s="1"/>
  <c r="K37" i="3"/>
  <c r="F37" i="3" s="1"/>
  <c r="K34" i="3"/>
  <c r="M34" i="3" s="1"/>
  <c r="N34" i="3" s="1"/>
  <c r="O34" i="3" s="1"/>
  <c r="Q34" i="3" s="1"/>
  <c r="R34" i="3" s="1"/>
  <c r="S34" i="3" s="1"/>
  <c r="T34" i="3" s="1"/>
  <c r="K31" i="3"/>
  <c r="F31" i="3" s="1"/>
  <c r="K28" i="3"/>
  <c r="F28" i="3" s="1"/>
  <c r="K25" i="3"/>
  <c r="M25" i="3" s="1"/>
  <c r="N25" i="3" s="1"/>
  <c r="O25" i="3" s="1"/>
  <c r="Q25" i="3" s="1"/>
  <c r="R25" i="3" s="1"/>
  <c r="S25" i="3" s="1"/>
  <c r="T25" i="3" s="1"/>
  <c r="K22" i="3"/>
  <c r="M22" i="3" s="1"/>
  <c r="N22" i="3" s="1"/>
  <c r="O22" i="3" s="1"/>
  <c r="Q22" i="3" s="1"/>
  <c r="R22" i="3" s="1"/>
  <c r="S22" i="3" s="1"/>
  <c r="T22" i="3" s="1"/>
  <c r="K19" i="3"/>
  <c r="M19" i="3" s="1"/>
  <c r="N19" i="3" s="1"/>
  <c r="O19" i="3" s="1"/>
  <c r="Q19" i="3" s="1"/>
  <c r="R19" i="3" s="1"/>
  <c r="S19" i="3" s="1"/>
  <c r="T19" i="3" s="1"/>
  <c r="K16" i="3"/>
  <c r="F16" i="3" s="1"/>
  <c r="K13" i="3"/>
  <c r="F13" i="3" s="1"/>
  <c r="K10" i="3"/>
  <c r="F10" i="3" s="1"/>
  <c r="G10" i="3"/>
  <c r="M49" i="3" l="1"/>
  <c r="N49" i="3" s="1"/>
  <c r="O49" i="3" s="1"/>
  <c r="Q49" i="3" s="1"/>
  <c r="R49" i="3" s="1"/>
  <c r="S49" i="3" s="1"/>
  <c r="T49" i="3" s="1"/>
  <c r="M64" i="3"/>
  <c r="N64" i="3" s="1"/>
  <c r="O64" i="3" s="1"/>
  <c r="Q64" i="3" s="1"/>
  <c r="R64" i="3" s="1"/>
  <c r="S64" i="3" s="1"/>
  <c r="T64" i="3" s="1"/>
  <c r="G82" i="3"/>
  <c r="F46" i="3"/>
  <c r="F58" i="3"/>
  <c r="M37" i="3"/>
  <c r="N37" i="3" s="1"/>
  <c r="O37" i="3" s="1"/>
  <c r="Q37" i="3" s="1"/>
  <c r="R37" i="3" s="1"/>
  <c r="S37" i="3" s="1"/>
  <c r="T37" i="3" s="1"/>
  <c r="F25" i="3"/>
  <c r="M52" i="3"/>
  <c r="N52" i="3" s="1"/>
  <c r="O52" i="3" s="1"/>
  <c r="Q52" i="3" s="1"/>
  <c r="R52" i="3" s="1"/>
  <c r="S52" i="3" s="1"/>
  <c r="T52" i="3" s="1"/>
  <c r="M16" i="3"/>
  <c r="N16" i="3" s="1"/>
  <c r="O16" i="3" s="1"/>
  <c r="Q16" i="3" s="1"/>
  <c r="R16" i="3" s="1"/>
  <c r="S16" i="3" s="1"/>
  <c r="T16" i="3" s="1"/>
  <c r="M28" i="3"/>
  <c r="N28" i="3" s="1"/>
  <c r="O28" i="3" s="1"/>
  <c r="Q28" i="3" s="1"/>
  <c r="R28" i="3" s="1"/>
  <c r="S28" i="3" s="1"/>
  <c r="T28" i="3" s="1"/>
  <c r="M61" i="3"/>
  <c r="N61" i="3" s="1"/>
  <c r="O61" i="3" s="1"/>
  <c r="Q61" i="3" s="1"/>
  <c r="R61" i="3" s="1"/>
  <c r="S61" i="3" s="1"/>
  <c r="T61" i="3" s="1"/>
  <c r="M76" i="3"/>
  <c r="N76" i="3" s="1"/>
  <c r="O76" i="3" s="1"/>
  <c r="Q76" i="3" s="1"/>
  <c r="R76" i="3" s="1"/>
  <c r="S76" i="3" s="1"/>
  <c r="T76" i="3" s="1"/>
  <c r="M13" i="3"/>
  <c r="N13" i="3" s="1"/>
  <c r="O13" i="3" s="1"/>
  <c r="Q13" i="3" s="1"/>
  <c r="R13" i="3" s="1"/>
  <c r="S13" i="3" s="1"/>
  <c r="T13" i="3" s="1"/>
  <c r="F22" i="3"/>
  <c r="M40" i="3"/>
  <c r="N40" i="3" s="1"/>
  <c r="O40" i="3" s="1"/>
  <c r="Q40" i="3" s="1"/>
  <c r="R40" i="3" s="1"/>
  <c r="S40" i="3" s="1"/>
  <c r="T40" i="3" s="1"/>
  <c r="F70" i="3"/>
  <c r="F34" i="3"/>
  <c r="M31" i="3"/>
  <c r="N31" i="3" s="1"/>
  <c r="O31" i="3" s="1"/>
  <c r="Q31" i="3" s="1"/>
  <c r="R31" i="3" s="1"/>
  <c r="S31" i="3" s="1"/>
  <c r="T31" i="3" s="1"/>
  <c r="M55" i="3"/>
  <c r="N55" i="3" s="1"/>
  <c r="O55" i="3" s="1"/>
  <c r="Q55" i="3" s="1"/>
  <c r="R55" i="3" s="1"/>
  <c r="S55" i="3" s="1"/>
  <c r="T55" i="3" s="1"/>
  <c r="M10" i="3"/>
  <c r="N10" i="3" s="1"/>
  <c r="O10" i="3" s="1"/>
  <c r="Q10" i="3" s="1"/>
  <c r="R10" i="3" s="1"/>
  <c r="S10" i="3" s="1"/>
  <c r="T10" i="3" s="1"/>
  <c r="M79" i="3"/>
  <c r="N79" i="3" s="1"/>
  <c r="O79" i="3" s="1"/>
  <c r="Q79" i="3" s="1"/>
  <c r="R79" i="3" s="1"/>
  <c r="S79" i="3" s="1"/>
  <c r="T79" i="3" s="1"/>
  <c r="F19" i="3"/>
  <c r="F43" i="3"/>
  <c r="F67" i="3"/>
  <c r="E52" i="2" l="1"/>
  <c r="D51" i="2"/>
  <c r="L51" i="2" s="1"/>
  <c r="N51" i="2" s="1"/>
  <c r="P51" i="2" s="1"/>
  <c r="Q51" i="2" s="1"/>
  <c r="R51" i="2" s="1"/>
  <c r="J51" i="2" l="1"/>
  <c r="D49" i="2" l="1"/>
  <c r="L49" i="2" s="1"/>
  <c r="N49" i="2" s="1"/>
  <c r="P49" i="2" s="1"/>
  <c r="Q49" i="2" s="1"/>
  <c r="R49" i="2" s="1"/>
  <c r="D47" i="2"/>
  <c r="L47" i="2" s="1"/>
  <c r="N47" i="2" s="1"/>
  <c r="P47" i="2" s="1"/>
  <c r="Q47" i="2" s="1"/>
  <c r="R47" i="2" s="1"/>
  <c r="D45" i="2"/>
  <c r="L45" i="2" s="1"/>
  <c r="N45" i="2" s="1"/>
  <c r="P45" i="2" s="1"/>
  <c r="Q45" i="2" s="1"/>
  <c r="R45" i="2" s="1"/>
  <c r="D43" i="2"/>
  <c r="L43" i="2" s="1"/>
  <c r="N43" i="2" s="1"/>
  <c r="P43" i="2" s="1"/>
  <c r="Q43" i="2" s="1"/>
  <c r="R43" i="2" s="1"/>
  <c r="D41" i="2"/>
  <c r="L41" i="2" s="1"/>
  <c r="N41" i="2" s="1"/>
  <c r="P41" i="2" s="1"/>
  <c r="Q41" i="2" s="1"/>
  <c r="R41" i="2" s="1"/>
  <c r="J38" i="2"/>
  <c r="D39" i="2"/>
  <c r="L39" i="2" s="1"/>
  <c r="N39" i="2" s="1"/>
  <c r="P39" i="2" s="1"/>
  <c r="Q39" i="2" s="1"/>
  <c r="R39" i="2" s="1"/>
  <c r="D37" i="2"/>
  <c r="L37" i="2" s="1"/>
  <c r="N37" i="2" s="1"/>
  <c r="P37" i="2" s="1"/>
  <c r="Q37" i="2" s="1"/>
  <c r="R37" i="2" s="1"/>
  <c r="D35" i="2"/>
  <c r="L35" i="2" s="1"/>
  <c r="N35" i="2" s="1"/>
  <c r="P35" i="2" s="1"/>
  <c r="Q35" i="2" s="1"/>
  <c r="R35" i="2" s="1"/>
  <c r="D33" i="2"/>
  <c r="L33" i="2" s="1"/>
  <c r="N33" i="2" s="1"/>
  <c r="P33" i="2" s="1"/>
  <c r="Q33" i="2" s="1"/>
  <c r="R33" i="2" s="1"/>
  <c r="D31" i="2"/>
  <c r="L31" i="2" s="1"/>
  <c r="N31" i="2" s="1"/>
  <c r="P31" i="2" s="1"/>
  <c r="Q31" i="2" s="1"/>
  <c r="R31" i="2" s="1"/>
  <c r="D29" i="2"/>
  <c r="L29" i="2" s="1"/>
  <c r="N29" i="2" s="1"/>
  <c r="P29" i="2" s="1"/>
  <c r="Q29" i="2" s="1"/>
  <c r="R29" i="2" s="1"/>
  <c r="D27" i="2"/>
  <c r="L27" i="2" s="1"/>
  <c r="N27" i="2" s="1"/>
  <c r="P27" i="2" s="1"/>
  <c r="Q27" i="2" s="1"/>
  <c r="R27" i="2" s="1"/>
  <c r="D25" i="2"/>
  <c r="L25" i="2" s="1"/>
  <c r="N25" i="2" s="1"/>
  <c r="P25" i="2" s="1"/>
  <c r="Q25" i="2" s="1"/>
  <c r="R25" i="2" s="1"/>
  <c r="D23" i="2"/>
  <c r="L23" i="2" s="1"/>
  <c r="N23" i="2" s="1"/>
  <c r="P23" i="2" s="1"/>
  <c r="Q23" i="2" s="1"/>
  <c r="R23" i="2" s="1"/>
  <c r="D21" i="2"/>
  <c r="L21" i="2" s="1"/>
  <c r="N21" i="2" s="1"/>
  <c r="P21" i="2" s="1"/>
  <c r="Q21" i="2" s="1"/>
  <c r="R21" i="2" s="1"/>
  <c r="D19" i="2"/>
  <c r="L19" i="2" s="1"/>
  <c r="N19" i="2" s="1"/>
  <c r="P19" i="2" s="1"/>
  <c r="Q19" i="2" s="1"/>
  <c r="R19" i="2" s="1"/>
  <c r="D17" i="2"/>
  <c r="L17" i="2" s="1"/>
  <c r="N17" i="2" s="1"/>
  <c r="P17" i="2" s="1"/>
  <c r="Q17" i="2" s="1"/>
  <c r="R17" i="2" s="1"/>
  <c r="D15" i="2"/>
  <c r="J15" i="2" s="1"/>
  <c r="D13" i="2"/>
  <c r="L13" i="2" s="1"/>
  <c r="N13" i="2" s="1"/>
  <c r="P13" i="2" s="1"/>
  <c r="Q13" i="2" s="1"/>
  <c r="R13" i="2" s="1"/>
  <c r="J45" i="2" l="1"/>
  <c r="J47" i="2"/>
  <c r="J49" i="2"/>
  <c r="J41" i="2"/>
  <c r="J43" i="2"/>
  <c r="J37" i="2"/>
  <c r="J39" i="2"/>
  <c r="J35" i="2"/>
  <c r="J33" i="2"/>
  <c r="J27" i="2"/>
  <c r="J29" i="2"/>
  <c r="J31" i="2"/>
  <c r="J13" i="2"/>
  <c r="J25" i="2"/>
  <c r="J23" i="2"/>
  <c r="J21" i="2"/>
  <c r="L15" i="2"/>
  <c r="N15" i="2" s="1"/>
  <c r="P15" i="2" s="1"/>
  <c r="Q15" i="2" s="1"/>
  <c r="R15" i="2" s="1"/>
  <c r="J17" i="2"/>
  <c r="J19" i="2"/>
  <c r="D11" i="2" l="1"/>
  <c r="L11" i="2" l="1"/>
  <c r="N11" i="2" s="1"/>
  <c r="P11" i="2" s="1"/>
  <c r="Q11" i="2" s="1"/>
  <c r="R11" i="2" s="1"/>
  <c r="J11" i="2"/>
</calcChain>
</file>

<file path=xl/sharedStrings.xml><?xml version="1.0" encoding="utf-8"?>
<sst xmlns="http://schemas.openxmlformats.org/spreadsheetml/2006/main" count="575" uniqueCount="181">
  <si>
    <t xml:space="preserve">सि.नं. </t>
  </si>
  <si>
    <t xml:space="preserve">खरिद बिधि </t>
  </si>
  <si>
    <t xml:space="preserve">खरिदको संक्षिप्त बिबरण  </t>
  </si>
  <si>
    <t xml:space="preserve">अधिकतम प्रतिस्पर्धाको लागि खरिदलाई </t>
  </si>
  <si>
    <t xml:space="preserve">सम्झौताको किसिम (अनुसूची ३,४,५ मा उल्लेख भएको मध्ये कुनै एक ) </t>
  </si>
  <si>
    <t xml:space="preserve">बार्षिक खरिद </t>
  </si>
  <si>
    <t xml:space="preserve">कैफियत </t>
  </si>
  <si>
    <t xml:space="preserve">प्याकेज संख्या </t>
  </si>
  <si>
    <t>पहिलो आ.ब.</t>
  </si>
  <si>
    <t>दोश्रो आ.ब.</t>
  </si>
  <si>
    <t xml:space="preserve">तेश्रो आ.ब. </t>
  </si>
  <si>
    <t xml:space="preserve">चौथो आ.ब. </t>
  </si>
  <si>
    <t xml:space="preserve">... आ.ब. </t>
  </si>
  <si>
    <t xml:space="preserve">लक्ष्य </t>
  </si>
  <si>
    <t xml:space="preserve">प्रगति </t>
  </si>
  <si>
    <t xml:space="preserve">लक्ष्य भन्दा ५० प्रतिशत मात्रै प्रगति भएको भए , सो को संक्षिप्त कारण </t>
  </si>
  <si>
    <t>b:tvt</t>
  </si>
  <si>
    <t>kb</t>
  </si>
  <si>
    <t>ldlt</t>
  </si>
  <si>
    <t xml:space="preserve">खरिदको प्रकार र बिबरण </t>
  </si>
  <si>
    <t xml:space="preserve">लागत अनुमान स्वीकृत गर्ने मिति </t>
  </si>
  <si>
    <t>अनुमानित लागत,( रु हजारमा )</t>
  </si>
  <si>
    <t xml:space="preserve">खरिद बिधि/प्रक्रिया </t>
  </si>
  <si>
    <t xml:space="preserve">खरिद पुर्व </t>
  </si>
  <si>
    <t xml:space="preserve">परामर्श सेवा खरिद भए, आर.अफ.पी मांग गर्ने मिति </t>
  </si>
  <si>
    <t xml:space="preserve">मुल्यांकन सम्पन्न मिति </t>
  </si>
  <si>
    <t xml:space="preserve">करार सम्झौता मिति </t>
  </si>
  <si>
    <t xml:space="preserve">कार्य/आपूर्ति/सेवा आरम्भ मिति </t>
  </si>
  <si>
    <t xml:space="preserve">कार्य/आपूर्ति/सेवा सम्पन्न हुने मिति </t>
  </si>
  <si>
    <t xml:space="preserve">निर्माण ब्यबसायी/आपूर्तिकर्ता/परामर्शदाता </t>
  </si>
  <si>
    <t xml:space="preserve">लागत अनुमान तयारी मिति </t>
  </si>
  <si>
    <t xml:space="preserve">खरिद कागजातको तयारी मिति </t>
  </si>
  <si>
    <t xml:space="preserve">नाम </t>
  </si>
  <si>
    <t xml:space="preserve">सम्झौता नं. </t>
  </si>
  <si>
    <t>सम्झौता रकम, (रु. हजारमा  )</t>
  </si>
  <si>
    <t>खरिदको प्रकार (मालसामान,निर्माण कार्य , परामर्श सेवा , अन्य सेवा )</t>
  </si>
  <si>
    <t xml:space="preserve">संसोधित लक्ष्य </t>
  </si>
  <si>
    <t xml:space="preserve">अनुमानित </t>
  </si>
  <si>
    <t xml:space="preserve">खरिद योजना (अनुमानित / वास्तविक) </t>
  </si>
  <si>
    <t>वास्तविक</t>
  </si>
  <si>
    <t xml:space="preserve">सुरुको </t>
  </si>
  <si>
    <t>बजेट उपशीर्षक नं.</t>
  </si>
  <si>
    <t xml:space="preserve">योजनाको नाम </t>
  </si>
  <si>
    <t>बार्षिक खरिद योजना
( सार्बजनिक खरिद ऐन,२०६३ को दफा ६ र सार्बजनिक खरिद नियमावली,२०६४ को नियम ८ सँग सम्बन्धित )</t>
  </si>
  <si>
    <t xml:space="preserve">संसोधित </t>
  </si>
  <si>
    <t xml:space="preserve">संक्षिप्त बस्तुगत  आधार </t>
  </si>
  <si>
    <t xml:space="preserve">दातृ निकायबाटसहमति लिने मिति </t>
  </si>
  <si>
    <t xml:space="preserve">खरिदको  सूचना आह्वानको मिति </t>
  </si>
  <si>
    <t xml:space="preserve">दातृ निकाय बाट सहमति लिने मिति </t>
  </si>
  <si>
    <t>टुक्रयाईने वा प्याकेज</t>
  </si>
  <si>
    <t>गत आ.ब 2076-77 मा अस्पताल औजार उपकरणहरुको खरिद सम्झौता भएका बोलपत्रहरुको भुक्तानी (PHLMC/G/NCB-1/2077-78)</t>
  </si>
  <si>
    <t>आकश्मिक औषधि तथा महामारि वा बिपद रोकथाम तथा नियन्त्रणका लागि औषधि, रिएजेन्ट,  पि पि किट  लगायतका स्वास्थ्य सामग्रि खरिद (PHLMC/G/NCB-2/2077-78)</t>
  </si>
  <si>
    <t>अत्यावश्यक औषधिको बफर स्टक औषधि खरिद (PHLMC/G/NCB-३/2077-78)</t>
  </si>
  <si>
    <t>आधारभूत तथा आकिस्मक सेवाको लागि औषधि तथा स्वास्थ्य
सुरक्षा सामग्री खरीद(PPE बाहेक) (PHLMC/G/NCB-४/2077-78)</t>
  </si>
  <si>
    <t>मन्त्रालय/ बिभाग/ आयोजना/ कार्यालय  : प्रदेश स्वास्थ्य आपूर्ती ब्यबस्थापन केन्द्र</t>
  </si>
  <si>
    <t>कार्यालय प्रमुखको नाम : खिम बहादुर खडका</t>
  </si>
  <si>
    <t>बायोमेडीकल वर्कसपका लागि औजार उपकरण खरिद  (PHLMC/G/NCB-५/2077-78)</t>
  </si>
  <si>
    <t>भिडियो कन्फेरेन्स सेट स्थापना र संचालन(PHLMC/G/NCB-६/2077-78)</t>
  </si>
  <si>
    <t>अस्पताल र स्वास्थ्य संस्थाको लागि औषधी खरिद (PHLMC/G/NCB-७/2077-78)</t>
  </si>
  <si>
    <t>‍</t>
  </si>
  <si>
    <t>IMNCI कार्यक्रम सम्बिन्ध औषधि खरिद निर्देशिका बमोजिम (PHLMC/G/NCB-८/2077-78)</t>
  </si>
  <si>
    <t>एन.सि.बि</t>
  </si>
  <si>
    <t>पर्देशस्तरमा Inj. Vitamin k1 with syringe, Magnesium
Sulphate, Calcium Gluconate,oxytocin, तथा मातृ सुरक्षा
चक्कि खरिद (अन्य)(PHLMC/G/NCB-९/2077-78)</t>
  </si>
  <si>
    <t>यौन रोग औषधि खरिद(PHLMC/G/NCB-१०/2077-78)</t>
  </si>
  <si>
    <t>आयुरवेद औषधि खरिद(PHLMC/G/NCB-११/2077-78)</t>
  </si>
  <si>
    <t>प्रदेश जनस्वास्थ्य प्रयोगशालामा सेवा संचालनका लागि इकिलिया (ECLIA) मेसिन खरिद र संचालन (PHLMC/G/NCB-१२/2077-78)</t>
  </si>
  <si>
    <t>खानेपानी जाँचका लागि रिएजेन्ट र अन्य सामाग्री खरिद (११ जिल्लाको लागी )(PHLMC/G/NCB-१3/2077-78)</t>
  </si>
  <si>
    <t>कोल्डरुम सम्बन्धी उपकरण खरिद (कम्प्रेसर, हिटीङ्ग रड, रेफ्रिजेरेटका पार्टपुर्जा) खरिद (PHLMC/G/NCB-१४/2077-78)</t>
  </si>
  <si>
    <t>३(क) बमोजिम</t>
  </si>
  <si>
    <t>चापाकोट न.पा. २ स्याड.जा स्थित गण्डकी गर्मीण सामुदायिक
अस्पताललाई स्वास्थ्य उपकरण खरिद(PHLMC/G/NCB-१५/2077-78)</t>
  </si>
  <si>
    <t>SNCU/NICU स्थापनाका लागि औजार उपकरण खरिदPHLMC/G/NCB-१६/2077-78)</t>
  </si>
  <si>
    <t>नसर्ने रोग सम्बिन्ध कायर्कर्मको औजार उपकरण खरिद (PHLMC/G/NCB-१७/2077-78)</t>
  </si>
  <si>
    <t>बजेट उप शिर्षक नं :35000120, 35005011</t>
  </si>
  <si>
    <t>कण्डम खरिद (PHLMC/G/NCB-१८/2077-78)</t>
  </si>
  <si>
    <t>एच एम आइ एस / एल एम आइ एस सम्बन्धी अभिलेख तथा
प्रतिवेदन फाराम एव अनुगमन पुस्तिका स्थानीय तह सम्मको लागी
छपाइ एव वितरण (PHLMC/G/NCB-१९/2077-78)</t>
  </si>
  <si>
    <t>आइरन तथा फोलिक एसिड खरिद(PHLMC/G/NCB-२०/2077-78)</t>
  </si>
  <si>
    <t>तयार गर्ने</t>
  </si>
  <si>
    <t>दस्तखत</t>
  </si>
  <si>
    <t>मिति</t>
  </si>
  <si>
    <t>पद</t>
  </si>
  <si>
    <t>आ.व. २०७७ -२०७८</t>
  </si>
  <si>
    <t>कार्यालय प्रमुख</t>
  </si>
  <si>
    <t>कार्यक्रम वा आयोजनाको नाम : प्रदेश स्वास्थ्य आपूर्ती ब्यबस्थापन केन्द्र</t>
  </si>
  <si>
    <t>पिसिआर किट, पिपिइ एसेसरिज र भिटिएम खरिद(PHLMC/G/NCB-२०/2077-78)</t>
  </si>
  <si>
    <t>मन्त्रालय/विभाग/आयोजना/कार्यालय :प्रदेश स्वास्थ्य आपूर्ति व्यवथापन केन्द्र</t>
  </si>
  <si>
    <t>मालसामान</t>
  </si>
  <si>
    <t xml:space="preserve">प्याकेज </t>
  </si>
  <si>
    <t>३ क बमोजिम</t>
  </si>
  <si>
    <t>एन .सी. बी.</t>
  </si>
  <si>
    <t>Gandaki Province</t>
  </si>
  <si>
    <t>Ministry of Social Development</t>
  </si>
  <si>
    <t>Provincial Health  Logistic Management Center, Pokhara</t>
  </si>
  <si>
    <t>Master Procurement Plan for Goods (Equalization and Conditional Grants)</t>
  </si>
  <si>
    <t>F/Y  2077-078</t>
  </si>
  <si>
    <t>S.No</t>
  </si>
  <si>
    <t>Implementing Agency: Provincial Health  Logistic Management Center, Gandaki Province</t>
  </si>
  <si>
    <t>S.N.</t>
  </si>
  <si>
    <t>Description of Goods and Contract ID</t>
  </si>
  <si>
    <t>Budget Code</t>
  </si>
  <si>
    <t>PP Status</t>
  </si>
  <si>
    <t>Expected Approval of Cost Estimate</t>
  </si>
  <si>
    <t>Cost Estimate in Thousand</t>
  </si>
  <si>
    <t>Procurement Method</t>
  </si>
  <si>
    <t>No. of Package</t>
  </si>
  <si>
    <t>Bidding Document</t>
  </si>
  <si>
    <t>No Objection from Development Partner</t>
  </si>
  <si>
    <t>Invitation for Biddding</t>
  </si>
  <si>
    <t>No objection on Evaluation Report</t>
  </si>
  <si>
    <t>Publication of LOI</t>
  </si>
  <si>
    <t>Contrct signing</t>
  </si>
  <si>
    <t>Commencement of Contract</t>
  </si>
  <si>
    <t>Contract completion</t>
  </si>
  <si>
    <t>Prepn.</t>
  </si>
  <si>
    <t>Approval</t>
  </si>
  <si>
    <t>Publish Date</t>
  </si>
  <si>
    <t>Opening Date</t>
  </si>
  <si>
    <t>Evaluation completion</t>
  </si>
  <si>
    <t>Payment of procured equipment and procurement of Hospital Equipment (PHLMC/G/NCB-1/2077-78)</t>
  </si>
  <si>
    <t>P</t>
  </si>
  <si>
    <t>NCB</t>
  </si>
  <si>
    <t>R</t>
  </si>
  <si>
    <t>A</t>
  </si>
  <si>
    <t>Procurement of Medicines, Reagents, PPE and Kits for Emergency Management (PHLMC/G/NCB-2/2077-78)</t>
  </si>
  <si>
    <t>Procurement of Buffer Stock Essential Medicines (PHLMC/G/NCB-3/2077-78)</t>
  </si>
  <si>
    <t>Procurement of printing of HMIS and LMIS recording and reporting tools (PHLMC/G/NCB-19/2077-78)</t>
  </si>
  <si>
    <t>Procurement of VTM, PPE accessories and PCR kits (PHLMC/G/NCB-21/2077-78)</t>
  </si>
  <si>
    <t>Procurement of Compressor, Heating Rod and Spare parts of Cold Room (PHLMC/G/NCB-14/2077-78)</t>
  </si>
  <si>
    <t>Procurement of Instruments and Equipment for NCD program (PHLMC/G/NCB-17/2077-78)</t>
  </si>
  <si>
    <t>Procurement of Ayurvedic Drugs (PHLMC/G/NCB-11/2077-78)</t>
  </si>
  <si>
    <t>Procurement of IMNCI Drugs (PHLMC/G/NCB-8/2077-78)</t>
  </si>
  <si>
    <t>Procurement of Inj Vit K1 with syringe, Magnesium Sulphate, Calcium Gluconate, Oxytocin and Matri Surachha Chakki (PHLMC/G/NCB-9/2077-78)</t>
  </si>
  <si>
    <t>Procurement of PCR lab set up equipments for Madhyabindu Hospital (PHLMC/G/NCB-22/2077-78)</t>
  </si>
  <si>
    <t>Procurement of Basic and Emergency Medicine Health Protective Equipment (PHLMC/G/NCB-4/2077-78)</t>
  </si>
  <si>
    <t>Procurement of Medicines for Hospital and HFs (PHLMC/G/NCB-7/2077-78)</t>
  </si>
  <si>
    <t>Procurement of ECLIA machine (PHLMC/G/NCB-12/2077-78)</t>
  </si>
  <si>
    <t>Procurement of Equipment for Gandaki Gramin Samudayic Hospital (PHLMC/G/NCB-15/2077-78)</t>
  </si>
  <si>
    <t>Procurement of SNCU NICU Equipment (PHLMC/G/NCB-16/2077-78)</t>
  </si>
  <si>
    <t>Procurement of Equipment of Video Conference (PHLMC/G/NCB-6/2077-78)</t>
  </si>
  <si>
    <t>Procurement of Instruments and Equipment for Biomedical Workshop (PHLMC/G/NCB-5/2077-78)</t>
  </si>
  <si>
    <t>Procurement of Reagents and Kits for water testing (PHLMC/G/NCB-13/2077-78)</t>
  </si>
  <si>
    <t>Procurement of Condom (PHLMC/G/NCB-18/2077-78)</t>
  </si>
  <si>
    <t>Procurement of Drugs for STI (PHLMC/G/NCB-10/2077-78)</t>
  </si>
  <si>
    <t>Procurement of Iron with Folic Acid (PHLMC/G/NCB-20/2077-78)</t>
  </si>
  <si>
    <t>Procurement of ICU equipments to hospitals (PHLMC/G/NCB-23/2077-78)</t>
  </si>
  <si>
    <t>Procurement of HDU equipments to hospitals (PHLMC/G/NCB-24/2077-78)</t>
  </si>
  <si>
    <t>P = Planned, A = Actual, R = Revised</t>
  </si>
  <si>
    <t>Prepared by:</t>
  </si>
  <si>
    <t>Chief of Office:</t>
  </si>
  <si>
    <t>Signature:</t>
  </si>
  <si>
    <t>Position:</t>
  </si>
  <si>
    <t>Date:</t>
  </si>
  <si>
    <t>प्रदेश स्वास्थ्य आपूर्ति व्यवथापन केन्द्र</t>
  </si>
  <si>
    <t>फरक प्रकृतिको मालसामान खरिद गर्नुपरेकाले</t>
  </si>
  <si>
    <t>टुक्रयाईने</t>
  </si>
  <si>
    <t xml:space="preserve">टुक्रयाईने  </t>
  </si>
  <si>
    <t xml:space="preserve">टुक्रयाईने </t>
  </si>
  <si>
    <t xml:space="preserve">आ.ब.: २०७८/७९ </t>
  </si>
  <si>
    <t>अन्तिम पटक अद्यावधिक गरिएको आ.ब. : २०७८/७९</t>
  </si>
  <si>
    <t>सुतुकेरी तथा गर्भवती आमा र विद्यालय स्वास्थ्य तथा पोषण कार्याक्रम अन्तर्गत किशोरिहरुलाइ आइरन फोलिक एसिड र अल्वेन्डाजोल (जुकाको औषधि) खरिद(PHLMC/G/NCB-1/2078-79)</t>
  </si>
  <si>
    <t>प्रदेश मातहतका अस्पतालका लागि डायलायसिस मेसिन लगायतका स्वास्थ्य सम्वन्धि औजार उपकरण खरिद तथा गत आ.ब मा सामाग्रि खरिदका लागि सम्झौता भइ भुक्ततानि हुन बाँकि बोलपत्रहरुको भुक्तानी (PHLMC/G/NCB-2/207८-7९)</t>
  </si>
  <si>
    <t>आधारभूत तथा आकास्मिक सेवाक लागि औषधी खरिद (PHLMC/G/NCB-4/207८-7९)</t>
  </si>
  <si>
    <t>27213, 22522</t>
  </si>
  <si>
    <r>
      <t xml:space="preserve">नसर्ने रोग सम्वन्धि औषधि खरिद </t>
    </r>
    <r>
      <rPr>
        <b/>
        <sz val="12"/>
        <rFont val="Kalimati"/>
        <charset val="1"/>
      </rPr>
      <t>(PHLMC/G/NCB-5 /207८-7९)</t>
    </r>
  </si>
  <si>
    <r>
      <t xml:space="preserve">मानसिक रोग सम्वन्धि औषधि खरिद </t>
    </r>
    <r>
      <rPr>
        <b/>
        <sz val="12"/>
        <rFont val="Kalimati"/>
        <charset val="1"/>
      </rPr>
      <t>(PHLMC/G/NCB-6/207८-7९)</t>
    </r>
  </si>
  <si>
    <r>
      <t xml:space="preserve">IMNCI कार्यक्रम सम्बिन्ध औषधि खरिद निर्देशिका बमोजिम </t>
    </r>
    <r>
      <rPr>
        <b/>
        <sz val="12"/>
        <rFont val="Kalimati"/>
        <charset val="1"/>
      </rPr>
      <t>(PHLMC/G/NCB-7/2078-79)</t>
    </r>
  </si>
  <si>
    <r>
      <t>यौन रोग औषधि खरिद</t>
    </r>
    <r>
      <rPr>
        <b/>
        <sz val="12"/>
        <rFont val="Kalimati"/>
        <charset val="1"/>
      </rPr>
      <t>(PHLMC/G/NCB-9 /2078-79)</t>
    </r>
  </si>
  <si>
    <r>
      <t>अत्यावश्यक आयुर्वेद औषधि खरिद</t>
    </r>
    <r>
      <rPr>
        <b/>
        <sz val="12"/>
        <rFont val="Kalimati"/>
        <charset val="1"/>
      </rPr>
      <t>(PHLMC/G/NCB-10/2078-79)</t>
    </r>
  </si>
  <si>
    <t>पौष्टिक आहार खरिद (PHLMC/G/NCB-11/2078-79)</t>
  </si>
  <si>
    <r>
      <t>चापाकोट न.पा. २ स्याड.जा स्थित गण्डकी गर्मीण सामुदायिक
अस्पताललाई स्वास्थ्य उपकरण खरिद</t>
    </r>
    <r>
      <rPr>
        <b/>
        <sz val="12"/>
        <rFont val="Kalimati"/>
        <charset val="1"/>
      </rPr>
      <t>(PHLMC/G/NCB-१2/2078-79)</t>
    </r>
  </si>
  <si>
    <t>SNCU/NICU स्थापनाका लागि औजार उपकरण खरिदPHLMC/G/NCB-१3/2078-79)</t>
  </si>
  <si>
    <t>नसर्ने रोग सम्बिन्ध कायर्कर्मको औजार उपकरण खरिद (PHLMC/G/NCB-१4/2078-79)</t>
  </si>
  <si>
    <r>
      <t>कण्डम खरिद</t>
    </r>
    <r>
      <rPr>
        <b/>
        <sz val="12"/>
        <rFont val="Kalimati"/>
        <charset val="1"/>
      </rPr>
      <t xml:space="preserve"> (PHLMC/G/NCB-१5 /2078-79)</t>
    </r>
  </si>
  <si>
    <t>मातृ तथा नवजात शिशु स्वास्थ्य कार्ड छपाइ(PHLMC/G/NCB-17/2078-79)</t>
  </si>
  <si>
    <t>परिवार नियोजन, प्रजनन स्वास्थ्य तथा किशोर किशोरी कार्याक्रम(PHLMC/G/NCB-18/2078-79)</t>
  </si>
  <si>
    <r>
      <t xml:space="preserve">पहिलो पटक, तयार गरिएको आ.ब. र कार्यालय प्रमुखको नाम : </t>
    </r>
    <r>
      <rPr>
        <sz val="14"/>
        <rFont val="Kalimati"/>
        <charset val="1"/>
      </rPr>
      <t xml:space="preserve">२०७7 /७8 </t>
    </r>
    <r>
      <rPr>
        <sz val="14"/>
        <rFont val="Mangal"/>
        <family val="1"/>
      </rPr>
      <t>खिम बहादुर खड्का</t>
    </r>
  </si>
  <si>
    <t>महमारी तथा विपद व्यवस्थापनका लागि आवस्यक औषधि तथा औजार उपकरण खरिद गरि सम्वन्धित ठाँउमा पठाउने (PHLMC/G/NCB-3/2078-79)</t>
  </si>
  <si>
    <r>
      <t xml:space="preserve">O x y to c in , M a .s u l, C a l.g lu c o n a te , V ita m in k 1, M e s o p ro s to l, Tranexamin acid खरीद </t>
    </r>
    <r>
      <rPr>
        <b/>
        <sz val="12"/>
        <color theme="1"/>
        <rFont val="Kalimati"/>
        <charset val="1"/>
      </rPr>
      <t>(PHLMC/G/NCB-8/2078-79)</t>
    </r>
  </si>
  <si>
    <t>खरिद गुरुयोजना 
( सार्बजनिक खरिद ऐन,२०६३ को दफा ६ र सार्बजनिक खरिद नियमावली,२०६४ को नियम ७ सँग सम्बन्धित )</t>
  </si>
  <si>
    <t xml:space="preserve">अनुमानित लागत रु हजारमा </t>
  </si>
  <si>
    <t>एच एम आइ एस / एल एम आइ एस सम्बन्धी अभिलेख तथा प्रतिवेदन फाराम एव अनुगमन पुस्तिका स्थानीय तह सम्मको लागी छपाइ एव वितरण (PHLMC/G/NCB-१6/2078-79)</t>
  </si>
  <si>
    <t xml:space="preserve">३ क बमोजिम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</si>
</sst>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[$-4000439]0"/>
    <numFmt numFmtId="165" formatCode="[$-4000000]0"/>
  </numFmts>
  <fonts count="35" x14ac:knownFonts="1">
    <font>
      <sz val="11"/>
      <color theme="1"/>
      <name val="Mangal"/>
      <family val="2"/>
      <scheme val="minor"/>
    </font>
    <font>
      <sz val="10"/>
      <name val="Arial"/>
      <family val="2"/>
    </font>
    <font>
      <sz val="12"/>
      <name val="Preeti"/>
    </font>
    <font>
      <sz val="14"/>
      <name val="Mangal"/>
      <family val="1"/>
    </font>
    <font>
      <sz val="14"/>
      <name val="Preeti"/>
    </font>
    <font>
      <b/>
      <sz val="10"/>
      <name val="Mangal"/>
      <family val="1"/>
    </font>
    <font>
      <b/>
      <sz val="12"/>
      <name val="Preeti"/>
    </font>
    <font>
      <b/>
      <sz val="16"/>
      <name val="Mangal"/>
      <family val="1"/>
    </font>
    <font>
      <sz val="9"/>
      <name val="Kalimati"/>
      <charset val="1"/>
    </font>
    <font>
      <b/>
      <sz val="9"/>
      <name val="Kalimati"/>
      <charset val="1"/>
    </font>
    <font>
      <b/>
      <sz val="9"/>
      <color theme="1"/>
      <name val="Kalimati"/>
      <charset val="1"/>
    </font>
    <font>
      <sz val="9"/>
      <name val="Preeti"/>
    </font>
    <font>
      <b/>
      <sz val="9"/>
      <name val="Preeti"/>
    </font>
    <font>
      <sz val="11"/>
      <color theme="1"/>
      <name val="Mangal"/>
      <family val="2"/>
      <scheme val="minor"/>
    </font>
    <font>
      <sz val="11"/>
      <color theme="1"/>
      <name val="Times New Roman"/>
      <family val="1"/>
    </font>
    <font>
      <b/>
      <sz val="10"/>
      <color theme="1"/>
      <name val="Times New Roman"/>
      <family val="1"/>
    </font>
    <font>
      <b/>
      <sz val="14"/>
      <color theme="1"/>
      <name val="Times New Roman"/>
      <family val="1"/>
    </font>
    <font>
      <b/>
      <sz val="10"/>
      <color indexed="8"/>
      <name val="Times New Roman"/>
      <family val="1"/>
    </font>
    <font>
      <b/>
      <sz val="11"/>
      <color theme="1"/>
      <name val="Times New Roman"/>
      <family val="1"/>
    </font>
    <font>
      <b/>
      <sz val="10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  <font>
      <sz val="10"/>
      <color rgb="FF0070C0"/>
      <name val="Times New Roman"/>
      <family val="1"/>
    </font>
    <font>
      <sz val="11"/>
      <name val="Times New Roman"/>
      <family val="1"/>
    </font>
    <font>
      <b/>
      <sz val="14"/>
      <name val="Preeti"/>
    </font>
    <font>
      <b/>
      <sz val="12"/>
      <name val="Kalimati"/>
      <charset val="1"/>
    </font>
    <font>
      <b/>
      <sz val="12"/>
      <name val="Mangal"/>
      <family val="1"/>
    </font>
    <font>
      <b/>
      <sz val="22"/>
      <name val="Preeti"/>
    </font>
    <font>
      <b/>
      <sz val="14"/>
      <name val="Mangal"/>
      <family val="1"/>
    </font>
    <font>
      <sz val="14"/>
      <name val="Times New Roman"/>
      <family val="1"/>
    </font>
    <font>
      <sz val="14"/>
      <name val="Kalimati"/>
      <charset val="1"/>
    </font>
    <font>
      <b/>
      <sz val="12"/>
      <color theme="1"/>
      <name val="Mangal"/>
      <family val="2"/>
      <scheme val="minor"/>
    </font>
    <font>
      <b/>
      <sz val="12"/>
      <color theme="1"/>
      <name val="Kalimati"/>
      <charset val="1"/>
    </font>
    <font>
      <b/>
      <sz val="9"/>
      <name val="Mangal"/>
      <family val="1"/>
    </font>
    <font>
      <b/>
      <sz val="16"/>
      <color theme="1"/>
      <name val="Mangal"/>
      <family val="1"/>
    </font>
  </fonts>
  <fills count="10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43" fontId="13" fillId="0" borderId="0" applyFont="0" applyFill="0" applyBorder="0" applyAlignment="0" applyProtection="0"/>
  </cellStyleXfs>
  <cellXfs count="304">
    <xf numFmtId="0" fontId="0" fillId="0" borderId="0" xfId="0"/>
    <xf numFmtId="0" fontId="2" fillId="0" borderId="0" xfId="1" applyFont="1" applyFill="1"/>
    <xf numFmtId="0" fontId="6" fillId="0" borderId="0" xfId="1" applyFont="1" applyFill="1"/>
    <xf numFmtId="0" fontId="4" fillId="3" borderId="0" xfId="1" applyFont="1" applyFill="1"/>
    <xf numFmtId="0" fontId="2" fillId="3" borderId="0" xfId="1" applyFont="1" applyFill="1"/>
    <xf numFmtId="0" fontId="8" fillId="0" borderId="7" xfId="2" applyFont="1" applyBorder="1" applyAlignment="1">
      <alignment horizontal="left" vertical="center" wrapText="1"/>
    </xf>
    <xf numFmtId="0" fontId="8" fillId="0" borderId="7" xfId="2" quotePrefix="1" applyFont="1" applyBorder="1" applyAlignment="1">
      <alignment horizontal="center" vertical="center" wrapText="1"/>
    </xf>
    <xf numFmtId="164" fontId="8" fillId="0" borderId="7" xfId="2" applyNumberFormat="1" applyFont="1" applyBorder="1" applyAlignment="1">
      <alignment horizontal="center" vertical="center" wrapText="1"/>
    </xf>
    <xf numFmtId="0" fontId="8" fillId="0" borderId="7" xfId="2" applyFont="1" applyBorder="1" applyAlignment="1">
      <alignment horizontal="center" vertical="center" wrapText="1"/>
    </xf>
    <xf numFmtId="165" fontId="8" fillId="0" borderId="7" xfId="2" applyNumberFormat="1" applyFont="1" applyBorder="1" applyAlignment="1">
      <alignment horizontal="center" vertical="center" wrapText="1"/>
    </xf>
    <xf numFmtId="0" fontId="8" fillId="0" borderId="0" xfId="2" applyFont="1"/>
    <xf numFmtId="0" fontId="8" fillId="0" borderId="0" xfId="1" applyFont="1" applyFill="1" applyAlignment="1">
      <alignment vertical="center"/>
    </xf>
    <xf numFmtId="0" fontId="8" fillId="0" borderId="0" xfId="2" applyFont="1" applyAlignment="1">
      <alignment vertical="center"/>
    </xf>
    <xf numFmtId="0" fontId="8" fillId="0" borderId="0" xfId="3" applyFont="1" applyBorder="1" applyAlignment="1">
      <alignment vertical="center"/>
    </xf>
    <xf numFmtId="0" fontId="8" fillId="0" borderId="0" xfId="3" applyFont="1" applyAlignment="1">
      <alignment vertical="center"/>
    </xf>
    <xf numFmtId="0" fontId="9" fillId="0" borderId="0" xfId="3" applyFont="1" applyAlignment="1">
      <alignment vertical="center"/>
    </xf>
    <xf numFmtId="0" fontId="8" fillId="0" borderId="0" xfId="2" applyFont="1" applyAlignment="1">
      <alignment horizontal="center" vertical="center" wrapText="1"/>
    </xf>
    <xf numFmtId="0" fontId="8" fillId="0" borderId="7" xfId="2" applyFont="1" applyBorder="1"/>
    <xf numFmtId="0" fontId="8" fillId="0" borderId="0" xfId="2" applyFont="1" applyAlignment="1">
      <alignment horizontal="center" vertical="top"/>
    </xf>
    <xf numFmtId="0" fontId="8" fillId="0" borderId="0" xfId="2" applyFont="1" applyAlignment="1">
      <alignment horizontal="center"/>
    </xf>
    <xf numFmtId="0" fontId="8" fillId="0" borderId="7" xfId="2" applyFont="1" applyBorder="1" applyAlignment="1">
      <alignment horizontal="center"/>
    </xf>
    <xf numFmtId="0" fontId="8" fillId="0" borderId="0" xfId="3" applyFont="1" applyAlignment="1">
      <alignment horizontal="left" vertical="center"/>
    </xf>
    <xf numFmtId="0" fontId="8" fillId="0" borderId="0" xfId="1" applyFont="1" applyFill="1" applyAlignment="1">
      <alignment horizontal="left" vertical="center"/>
    </xf>
    <xf numFmtId="0" fontId="8" fillId="0" borderId="0" xfId="2" applyFont="1" applyAlignment="1">
      <alignment horizontal="left"/>
    </xf>
    <xf numFmtId="0" fontId="8" fillId="0" borderId="7" xfId="2" applyFont="1" applyBorder="1" applyAlignment="1">
      <alignment horizontal="left"/>
    </xf>
    <xf numFmtId="0" fontId="10" fillId="0" borderId="0" xfId="0" applyFont="1" applyAlignment="1">
      <alignment horizontal="left"/>
    </xf>
    <xf numFmtId="0" fontId="11" fillId="0" borderId="0" xfId="2" applyFont="1"/>
    <xf numFmtId="0" fontId="8" fillId="0" borderId="0" xfId="1" applyFont="1" applyFill="1" applyAlignment="1">
      <alignment horizontal="center" vertical="center"/>
    </xf>
    <xf numFmtId="0" fontId="11" fillId="0" borderId="0" xfId="2" applyFont="1" applyAlignment="1">
      <alignment horizontal="center"/>
    </xf>
    <xf numFmtId="0" fontId="9" fillId="0" borderId="0" xfId="2" applyFont="1" applyAlignment="1">
      <alignment horizontal="left"/>
    </xf>
    <xf numFmtId="0" fontId="12" fillId="0" borderId="0" xfId="2" applyFont="1" applyAlignment="1">
      <alignment horizontal="left"/>
    </xf>
    <xf numFmtId="0" fontId="9" fillId="0" borderId="0" xfId="2" applyFont="1"/>
    <xf numFmtId="0" fontId="12" fillId="0" borderId="0" xfId="2" applyFont="1"/>
    <xf numFmtId="0" fontId="9" fillId="2" borderId="0" xfId="2" applyFont="1" applyFill="1" applyAlignment="1">
      <alignment horizontal="center" vertical="center" wrapText="1"/>
    </xf>
    <xf numFmtId="0" fontId="9" fillId="2" borderId="0" xfId="2" applyFont="1" applyFill="1" applyAlignment="1">
      <alignment horizontal="center" vertical="center"/>
    </xf>
    <xf numFmtId="0" fontId="9" fillId="2" borderId="0" xfId="2" applyFont="1" applyFill="1" applyAlignment="1">
      <alignment horizontal="center" vertical="center"/>
    </xf>
    <xf numFmtId="0" fontId="8" fillId="0" borderId="0" xfId="3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9" fillId="0" borderId="7" xfId="2" applyFont="1" applyBorder="1" applyAlignment="1">
      <alignment horizontal="center" vertical="center" wrapText="1"/>
    </xf>
    <xf numFmtId="164" fontId="8" fillId="0" borderId="7" xfId="2" applyNumberFormat="1" applyFont="1" applyBorder="1" applyAlignment="1">
      <alignment horizontal="left" vertical="center" wrapText="1"/>
    </xf>
    <xf numFmtId="14" fontId="8" fillId="0" borderId="7" xfId="2" applyNumberFormat="1" applyFont="1" applyBorder="1" applyAlignment="1">
      <alignment horizontal="center" vertical="center" wrapText="1"/>
    </xf>
    <xf numFmtId="0" fontId="8" fillId="0" borderId="7" xfId="2" applyFont="1" applyBorder="1" applyAlignment="1">
      <alignment horizontal="left" vertical="center"/>
    </xf>
    <xf numFmtId="14" fontId="8" fillId="0" borderId="7" xfId="2" quotePrefix="1" applyNumberFormat="1" applyFont="1" applyBorder="1" applyAlignment="1">
      <alignment horizontal="center" vertical="center" wrapText="1"/>
    </xf>
    <xf numFmtId="0" fontId="8" fillId="0" borderId="7" xfId="2" applyFont="1" applyBorder="1" applyAlignment="1">
      <alignment horizontal="left" vertical="center" wrapText="1"/>
    </xf>
    <xf numFmtId="0" fontId="8" fillId="0" borderId="7" xfId="2" applyFont="1" applyBorder="1" applyAlignment="1">
      <alignment horizontal="left"/>
    </xf>
    <xf numFmtId="0" fontId="8" fillId="0" borderId="0" xfId="2" applyFont="1" applyAlignment="1"/>
    <xf numFmtId="0" fontId="8" fillId="0" borderId="0" xfId="2" applyFont="1" applyAlignment="1">
      <alignment horizontal="right"/>
    </xf>
    <xf numFmtId="0" fontId="9" fillId="2" borderId="0" xfId="2" applyFont="1" applyFill="1" applyAlignment="1">
      <alignment horizontal="right" vertical="center"/>
    </xf>
    <xf numFmtId="0" fontId="8" fillId="0" borderId="0" xfId="2" applyFont="1" applyAlignment="1">
      <alignment horizontal="right" vertical="center"/>
    </xf>
    <xf numFmtId="0" fontId="8" fillId="0" borderId="0" xfId="1" applyFont="1" applyFill="1" applyAlignment="1">
      <alignment horizontal="right" vertical="center"/>
    </xf>
    <xf numFmtId="164" fontId="8" fillId="0" borderId="7" xfId="2" applyNumberFormat="1" applyFont="1" applyBorder="1" applyAlignment="1">
      <alignment horizontal="right" vertical="center" wrapText="1"/>
    </xf>
    <xf numFmtId="0" fontId="8" fillId="0" borderId="7" xfId="2" applyFont="1" applyBorder="1" applyAlignment="1">
      <alignment horizontal="right"/>
    </xf>
    <xf numFmtId="0" fontId="8" fillId="0" borderId="7" xfId="2" applyFont="1" applyBorder="1" applyAlignment="1">
      <alignment horizontal="right" vertical="center" wrapText="1"/>
    </xf>
    <xf numFmtId="164" fontId="8" fillId="0" borderId="7" xfId="2" applyNumberFormat="1" applyFont="1" applyBorder="1" applyAlignment="1">
      <alignment horizontal="right"/>
    </xf>
    <xf numFmtId="164" fontId="9" fillId="0" borderId="7" xfId="2" applyNumberFormat="1" applyFont="1" applyBorder="1" applyAlignment="1">
      <alignment horizontal="right"/>
    </xf>
    <xf numFmtId="0" fontId="10" fillId="0" borderId="0" xfId="0" applyFont="1" applyAlignment="1">
      <alignment horizontal="right"/>
    </xf>
    <xf numFmtId="0" fontId="14" fillId="0" borderId="0" xfId="0" applyFont="1"/>
    <xf numFmtId="0" fontId="17" fillId="0" borderId="4" xfId="0" applyFont="1" applyBorder="1" applyAlignment="1">
      <alignment horizontal="left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textRotation="90" wrapText="1"/>
    </xf>
    <xf numFmtId="0" fontId="14" fillId="0" borderId="0" xfId="0" applyFont="1" applyAlignment="1">
      <alignment horizontal="center"/>
    </xf>
    <xf numFmtId="0" fontId="20" fillId="0" borderId="7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0" fillId="0" borderId="0" xfId="0" applyFont="1"/>
    <xf numFmtId="0" fontId="20" fillId="4" borderId="7" xfId="0" applyFont="1" applyFill="1" applyBorder="1" applyAlignment="1">
      <alignment horizontal="center" vertical="center"/>
    </xf>
    <xf numFmtId="15" fontId="20" fillId="4" borderId="7" xfId="0" applyNumberFormat="1" applyFont="1" applyFill="1" applyBorder="1" applyAlignment="1">
      <alignment horizontal="center" vertical="center"/>
    </xf>
    <xf numFmtId="43" fontId="21" fillId="4" borderId="7" xfId="4" applyFont="1" applyFill="1" applyBorder="1" applyAlignment="1" applyProtection="1">
      <alignment horizontal="center" vertical="center"/>
    </xf>
    <xf numFmtId="0" fontId="21" fillId="4" borderId="2" xfId="0" applyFont="1" applyFill="1" applyBorder="1" applyAlignment="1">
      <alignment horizontal="center" vertical="center"/>
    </xf>
    <xf numFmtId="15" fontId="15" fillId="4" borderId="7" xfId="0" applyNumberFormat="1" applyFont="1" applyFill="1" applyBorder="1" applyAlignment="1" applyProtection="1">
      <alignment horizontal="center" vertical="center"/>
      <protection locked="0"/>
    </xf>
    <xf numFmtId="15" fontId="20" fillId="4" borderId="4" xfId="0" applyNumberFormat="1" applyFont="1" applyFill="1" applyBorder="1" applyAlignment="1">
      <alignment horizontal="center" vertical="center"/>
    </xf>
    <xf numFmtId="15" fontId="21" fillId="4" borderId="7" xfId="0" applyNumberFormat="1" applyFont="1" applyFill="1" applyBorder="1" applyAlignment="1">
      <alignment vertical="center"/>
    </xf>
    <xf numFmtId="15" fontId="20" fillId="4" borderId="7" xfId="0" applyNumberFormat="1" applyFont="1" applyFill="1" applyBorder="1" applyAlignment="1">
      <alignment vertical="center"/>
    </xf>
    <xf numFmtId="0" fontId="21" fillId="5" borderId="7" xfId="0" applyFont="1" applyFill="1" applyBorder="1" applyAlignment="1">
      <alignment horizontal="center" vertical="center"/>
    </xf>
    <xf numFmtId="15" fontId="22" fillId="5" borderId="7" xfId="0" applyNumberFormat="1" applyFont="1" applyFill="1" applyBorder="1" applyAlignment="1">
      <alignment horizontal="center" vertical="center"/>
    </xf>
    <xf numFmtId="43" fontId="21" fillId="5" borderId="7" xfId="4" applyFont="1" applyFill="1" applyBorder="1" applyAlignment="1" applyProtection="1">
      <alignment horizontal="center" vertical="center"/>
    </xf>
    <xf numFmtId="0" fontId="22" fillId="5" borderId="7" xfId="0" applyFont="1" applyFill="1" applyBorder="1" applyAlignment="1">
      <alignment horizontal="center" vertical="center"/>
    </xf>
    <xf numFmtId="0" fontId="21" fillId="5" borderId="2" xfId="0" applyFont="1" applyFill="1" applyBorder="1" applyAlignment="1">
      <alignment horizontal="center" vertical="center"/>
    </xf>
    <xf numFmtId="15" fontId="15" fillId="4" borderId="7" xfId="0" applyNumberFormat="1" applyFont="1" applyFill="1" applyBorder="1" applyAlignment="1" applyProtection="1">
      <alignment vertical="center"/>
      <protection locked="0"/>
    </xf>
    <xf numFmtId="15" fontId="20" fillId="5" borderId="4" xfId="0" applyNumberFormat="1" applyFont="1" applyFill="1" applyBorder="1" applyAlignment="1">
      <alignment horizontal="center" vertical="center"/>
    </xf>
    <xf numFmtId="0" fontId="20" fillId="5" borderId="7" xfId="0" applyFont="1" applyFill="1" applyBorder="1" applyAlignment="1">
      <alignment horizontal="center" vertical="center"/>
    </xf>
    <xf numFmtId="15" fontId="21" fillId="5" borderId="7" xfId="0" applyNumberFormat="1" applyFont="1" applyFill="1" applyBorder="1" applyAlignment="1">
      <alignment vertical="center"/>
    </xf>
    <xf numFmtId="15" fontId="20" fillId="5" borderId="7" xfId="0" applyNumberFormat="1" applyFont="1" applyFill="1" applyBorder="1" applyAlignment="1">
      <alignment vertical="center"/>
    </xf>
    <xf numFmtId="15" fontId="20" fillId="5" borderId="7" xfId="0" applyNumberFormat="1" applyFont="1" applyFill="1" applyBorder="1" applyAlignment="1">
      <alignment horizontal="center" vertical="center"/>
    </xf>
    <xf numFmtId="0" fontId="20" fillId="6" borderId="7" xfId="0" applyFont="1" applyFill="1" applyBorder="1" applyAlignment="1">
      <alignment horizontal="center" vertical="center"/>
    </xf>
    <xf numFmtId="15" fontId="20" fillId="6" borderId="7" xfId="0" applyNumberFormat="1" applyFont="1" applyFill="1" applyBorder="1" applyAlignment="1">
      <alignment horizontal="center" vertical="center"/>
    </xf>
    <xf numFmtId="43" fontId="21" fillId="6" borderId="7" xfId="4" applyFont="1" applyFill="1" applyBorder="1" applyAlignment="1" applyProtection="1">
      <alignment horizontal="center" vertical="center"/>
    </xf>
    <xf numFmtId="0" fontId="21" fillId="6" borderId="2" xfId="0" applyFont="1" applyFill="1" applyBorder="1" applyAlignment="1">
      <alignment horizontal="center" vertical="center"/>
    </xf>
    <xf numFmtId="15" fontId="20" fillId="6" borderId="4" xfId="0" applyNumberFormat="1" applyFont="1" applyFill="1" applyBorder="1" applyAlignment="1">
      <alignment horizontal="center" vertical="center"/>
    </xf>
    <xf numFmtId="15" fontId="21" fillId="6" borderId="7" xfId="0" applyNumberFormat="1" applyFont="1" applyFill="1" applyBorder="1" applyAlignment="1">
      <alignment vertical="center"/>
    </xf>
    <xf numFmtId="15" fontId="20" fillId="6" borderId="7" xfId="0" applyNumberFormat="1" applyFont="1" applyFill="1" applyBorder="1" applyAlignment="1">
      <alignment vertical="center"/>
    </xf>
    <xf numFmtId="15" fontId="20" fillId="0" borderId="7" xfId="0" applyNumberFormat="1" applyFont="1" applyBorder="1" applyAlignment="1">
      <alignment horizontal="center" vertical="center"/>
    </xf>
    <xf numFmtId="43" fontId="21" fillId="0" borderId="7" xfId="4" applyFont="1" applyFill="1" applyBorder="1" applyAlignment="1" applyProtection="1">
      <alignment horizontal="center" vertical="center"/>
    </xf>
    <xf numFmtId="0" fontId="21" fillId="0" borderId="2" xfId="0" applyFont="1" applyBorder="1" applyAlignment="1">
      <alignment horizontal="center" vertical="center"/>
    </xf>
    <xf numFmtId="15" fontId="20" fillId="0" borderId="4" xfId="0" applyNumberFormat="1" applyFont="1" applyBorder="1" applyAlignment="1">
      <alignment horizontal="center" vertical="center"/>
    </xf>
    <xf numFmtId="15" fontId="22" fillId="5" borderId="4" xfId="0" applyNumberFormat="1" applyFont="1" applyFill="1" applyBorder="1" applyAlignment="1">
      <alignment horizontal="center" vertical="center"/>
    </xf>
    <xf numFmtId="15" fontId="21" fillId="6" borderId="7" xfId="0" applyNumberFormat="1" applyFont="1" applyFill="1" applyBorder="1" applyAlignment="1">
      <alignment horizontal="center" vertical="center"/>
    </xf>
    <xf numFmtId="43" fontId="20" fillId="0" borderId="7" xfId="4" applyFont="1" applyFill="1" applyBorder="1" applyAlignment="1" applyProtection="1">
      <alignment horizontal="center" vertical="center"/>
    </xf>
    <xf numFmtId="43" fontId="22" fillId="5" borderId="7" xfId="4" applyFont="1" applyFill="1" applyBorder="1" applyAlignment="1" applyProtection="1">
      <alignment horizontal="center" vertical="center"/>
    </xf>
    <xf numFmtId="43" fontId="20" fillId="6" borderId="7" xfId="4" applyFont="1" applyFill="1" applyBorder="1" applyAlignment="1" applyProtection="1">
      <alignment horizontal="center" vertical="center"/>
    </xf>
    <xf numFmtId="15" fontId="21" fillId="0" borderId="7" xfId="0" applyNumberFormat="1" applyFont="1" applyBorder="1" applyAlignment="1">
      <alignment horizontal="center" vertical="center"/>
    </xf>
    <xf numFmtId="15" fontId="21" fillId="0" borderId="4" xfId="0" applyNumberFormat="1" applyFont="1" applyBorder="1" applyAlignment="1">
      <alignment vertical="center"/>
    </xf>
    <xf numFmtId="15" fontId="21" fillId="0" borderId="7" xfId="0" applyNumberFormat="1" applyFont="1" applyBorder="1" applyAlignment="1">
      <alignment vertical="center"/>
    </xf>
    <xf numFmtId="15" fontId="21" fillId="5" borderId="7" xfId="0" applyNumberFormat="1" applyFont="1" applyFill="1" applyBorder="1" applyAlignment="1">
      <alignment horizontal="center" vertical="center"/>
    </xf>
    <xf numFmtId="15" fontId="21" fillId="5" borderId="4" xfId="0" applyNumberFormat="1" applyFont="1" applyFill="1" applyBorder="1" applyAlignment="1">
      <alignment vertical="center"/>
    </xf>
    <xf numFmtId="0" fontId="21" fillId="6" borderId="7" xfId="0" applyFont="1" applyFill="1" applyBorder="1" applyAlignment="1">
      <alignment horizontal="center" vertical="center"/>
    </xf>
    <xf numFmtId="15" fontId="21" fillId="6" borderId="4" xfId="0" applyNumberFormat="1" applyFont="1" applyFill="1" applyBorder="1" applyAlignment="1">
      <alignment horizontal="center" vertical="center"/>
    </xf>
    <xf numFmtId="15" fontId="21" fillId="5" borderId="7" xfId="0" applyNumberFormat="1" applyFont="1" applyFill="1" applyBorder="1" applyAlignment="1">
      <alignment horizontal="center" vertical="center" textRotation="90"/>
    </xf>
    <xf numFmtId="15" fontId="21" fillId="6" borderId="4" xfId="0" applyNumberFormat="1" applyFont="1" applyFill="1" applyBorder="1" applyAlignment="1">
      <alignment vertical="center"/>
    </xf>
    <xf numFmtId="0" fontId="19" fillId="0" borderId="7" xfId="0" applyFont="1" applyBorder="1" applyAlignment="1">
      <alignment horizontal="center" vertical="center"/>
    </xf>
    <xf numFmtId="15" fontId="19" fillId="0" borderId="7" xfId="0" applyNumberFormat="1" applyFont="1" applyBorder="1" applyAlignment="1">
      <alignment horizontal="center" vertical="center"/>
    </xf>
    <xf numFmtId="43" fontId="19" fillId="4" borderId="7" xfId="4" applyFont="1" applyFill="1" applyBorder="1" applyAlignment="1" applyProtection="1">
      <alignment horizontal="center" vertical="center"/>
    </xf>
    <xf numFmtId="0" fontId="19" fillId="0" borderId="2" xfId="0" applyFont="1" applyBorder="1" applyAlignment="1">
      <alignment horizontal="center" vertical="center"/>
    </xf>
    <xf numFmtId="15" fontId="19" fillId="0" borderId="4" xfId="0" applyNumberFormat="1" applyFont="1" applyBorder="1" applyAlignment="1">
      <alignment vertical="center"/>
    </xf>
    <xf numFmtId="15" fontId="19" fillId="0" borderId="7" xfId="0" applyNumberFormat="1" applyFont="1" applyBorder="1" applyAlignment="1">
      <alignment vertical="center"/>
    </xf>
    <xf numFmtId="15" fontId="21" fillId="4" borderId="7" xfId="0" applyNumberFormat="1" applyFont="1" applyFill="1" applyBorder="1" applyAlignment="1">
      <alignment horizontal="center" vertical="center"/>
    </xf>
    <xf numFmtId="0" fontId="21" fillId="4" borderId="7" xfId="0" applyFont="1" applyFill="1" applyBorder="1" applyAlignment="1">
      <alignment horizontal="center" vertical="center"/>
    </xf>
    <xf numFmtId="15" fontId="21" fillId="4" borderId="4" xfId="0" applyNumberFormat="1" applyFont="1" applyFill="1" applyBorder="1" applyAlignment="1">
      <alignment horizontal="center" vertical="center"/>
    </xf>
    <xf numFmtId="15" fontId="19" fillId="4" borderId="7" xfId="0" applyNumberFormat="1" applyFont="1" applyFill="1" applyBorder="1" applyAlignment="1">
      <alignment horizontal="center" vertical="center"/>
    </xf>
    <xf numFmtId="0" fontId="19" fillId="4" borderId="7" xfId="0" applyFont="1" applyFill="1" applyBorder="1" applyAlignment="1">
      <alignment horizontal="center" vertical="center"/>
    </xf>
    <xf numFmtId="0" fontId="19" fillId="4" borderId="2" xfId="0" applyFont="1" applyFill="1" applyBorder="1" applyAlignment="1">
      <alignment horizontal="center" vertical="center"/>
    </xf>
    <xf numFmtId="15" fontId="19" fillId="4" borderId="4" xfId="0" applyNumberFormat="1" applyFont="1" applyFill="1" applyBorder="1" applyAlignment="1">
      <alignment horizontal="center" vertical="center"/>
    </xf>
    <xf numFmtId="15" fontId="19" fillId="4" borderId="7" xfId="0" applyNumberFormat="1" applyFont="1" applyFill="1" applyBorder="1" applyAlignment="1">
      <alignment vertical="center"/>
    </xf>
    <xf numFmtId="43" fontId="20" fillId="5" borderId="7" xfId="4" applyFont="1" applyFill="1" applyBorder="1" applyAlignment="1" applyProtection="1">
      <alignment horizontal="center" vertical="center"/>
    </xf>
    <xf numFmtId="15" fontId="21" fillId="5" borderId="4" xfId="0" applyNumberFormat="1" applyFont="1" applyFill="1" applyBorder="1" applyAlignment="1">
      <alignment horizontal="center" vertical="center"/>
    </xf>
    <xf numFmtId="15" fontId="20" fillId="0" borderId="4" xfId="0" applyNumberFormat="1" applyFont="1" applyBorder="1" applyAlignment="1">
      <alignment vertical="center"/>
    </xf>
    <xf numFmtId="15" fontId="20" fillId="0" borderId="7" xfId="0" applyNumberFormat="1" applyFont="1" applyBorder="1" applyAlignment="1">
      <alignment vertical="center"/>
    </xf>
    <xf numFmtId="15" fontId="22" fillId="5" borderId="4" xfId="0" applyNumberFormat="1" applyFont="1" applyFill="1" applyBorder="1" applyAlignment="1">
      <alignment vertical="center"/>
    </xf>
    <xf numFmtId="15" fontId="22" fillId="5" borderId="7" xfId="0" applyNumberFormat="1" applyFont="1" applyFill="1" applyBorder="1" applyAlignment="1">
      <alignment vertical="center"/>
    </xf>
    <xf numFmtId="2" fontId="14" fillId="0" borderId="0" xfId="0" applyNumberFormat="1" applyFont="1" applyAlignment="1">
      <alignment horizontal="right"/>
    </xf>
    <xf numFmtId="2" fontId="21" fillId="5" borderId="7" xfId="4" applyNumberFormat="1" applyFont="1" applyFill="1" applyBorder="1" applyAlignment="1" applyProtection="1">
      <alignment horizontal="center" vertical="center"/>
    </xf>
    <xf numFmtId="2" fontId="21" fillId="6" borderId="7" xfId="4" applyNumberFormat="1" applyFont="1" applyFill="1" applyBorder="1" applyAlignment="1" applyProtection="1">
      <alignment horizontal="center" vertical="center"/>
    </xf>
    <xf numFmtId="2" fontId="21" fillId="4" borderId="7" xfId="4" applyNumberFormat="1" applyFont="1" applyFill="1" applyBorder="1" applyAlignment="1" applyProtection="1">
      <alignment horizontal="right" vertical="center"/>
    </xf>
    <xf numFmtId="0" fontId="20" fillId="4" borderId="7" xfId="0" applyFont="1" applyFill="1" applyBorder="1" applyAlignment="1">
      <alignment vertical="center"/>
    </xf>
    <xf numFmtId="0" fontId="20" fillId="4" borderId="7" xfId="0" applyFont="1" applyFill="1" applyBorder="1"/>
    <xf numFmtId="0" fontId="20" fillId="0" borderId="7" xfId="0" applyFont="1" applyBorder="1" applyAlignment="1">
      <alignment horizontal="center"/>
    </xf>
    <xf numFmtId="0" fontId="20" fillId="4" borderId="0" xfId="0" applyFont="1" applyFill="1" applyBorder="1" applyAlignment="1">
      <alignment vertical="center"/>
    </xf>
    <xf numFmtId="0" fontId="15" fillId="0" borderId="0" xfId="0" applyFont="1" applyAlignment="1">
      <alignment wrapText="1"/>
    </xf>
    <xf numFmtId="43" fontId="20" fillId="0" borderId="0" xfId="0" applyNumberFormat="1" applyFont="1"/>
    <xf numFmtId="43" fontId="20" fillId="0" borderId="0" xfId="0" applyNumberFormat="1" applyFont="1" applyAlignment="1">
      <alignment horizontal="center"/>
    </xf>
    <xf numFmtId="43" fontId="21" fillId="0" borderId="0" xfId="0" applyNumberFormat="1" applyFont="1"/>
    <xf numFmtId="0" fontId="20" fillId="0" borderId="0" xfId="0" applyFont="1" applyAlignment="1">
      <alignment horizontal="center"/>
    </xf>
    <xf numFmtId="0" fontId="21" fillId="0" borderId="0" xfId="0" applyFont="1"/>
    <xf numFmtId="0" fontId="23" fillId="0" borderId="0" xfId="0" applyFont="1"/>
    <xf numFmtId="0" fontId="6" fillId="8" borderId="0" xfId="1" applyFont="1" applyFill="1"/>
    <xf numFmtId="0" fontId="24" fillId="0" borderId="0" xfId="2" applyFont="1"/>
    <xf numFmtId="0" fontId="6" fillId="9" borderId="0" xfId="1" applyFont="1" applyFill="1"/>
    <xf numFmtId="0" fontId="24" fillId="8" borderId="0" xfId="1" applyFont="1" applyFill="1"/>
    <xf numFmtId="0" fontId="24" fillId="9" borderId="0" xfId="1" applyFont="1" applyFill="1"/>
    <xf numFmtId="0" fontId="3" fillId="4" borderId="0" xfId="1" applyFont="1" applyFill="1"/>
    <xf numFmtId="0" fontId="5" fillId="4" borderId="7" xfId="2" applyFont="1" applyFill="1" applyBorder="1" applyAlignment="1">
      <alignment horizontal="center" vertical="center" wrapText="1"/>
    </xf>
    <xf numFmtId="0" fontId="5" fillId="4" borderId="7" xfId="1" applyFont="1" applyFill="1" applyBorder="1" applyAlignment="1">
      <alignment horizontal="center" vertical="center" wrapText="1"/>
    </xf>
    <xf numFmtId="0" fontId="5" fillId="4" borderId="7" xfId="1" applyFont="1" applyFill="1" applyBorder="1" applyAlignment="1">
      <alignment vertical="center"/>
    </xf>
    <xf numFmtId="0" fontId="5" fillId="4" borderId="7" xfId="2" applyFont="1" applyFill="1" applyBorder="1" applyAlignment="1">
      <alignment vertical="center" wrapText="1"/>
    </xf>
    <xf numFmtId="0" fontId="5" fillId="4" borderId="7" xfId="1" applyFont="1" applyFill="1" applyBorder="1" applyAlignment="1">
      <alignment horizontal="center" wrapText="1"/>
    </xf>
    <xf numFmtId="0" fontId="5" fillId="4" borderId="1" xfId="2" applyFont="1" applyFill="1" applyBorder="1" applyAlignment="1">
      <alignment vertical="center" wrapText="1"/>
    </xf>
    <xf numFmtId="0" fontId="5" fillId="4" borderId="12" xfId="2" applyFont="1" applyFill="1" applyBorder="1" applyAlignment="1">
      <alignment vertical="center" wrapText="1"/>
    </xf>
    <xf numFmtId="0" fontId="5" fillId="4" borderId="14" xfId="2" applyFont="1" applyFill="1" applyBorder="1" applyAlignment="1">
      <alignment vertical="center" wrapText="1"/>
    </xf>
    <xf numFmtId="0" fontId="5" fillId="4" borderId="7" xfId="1" applyFont="1" applyFill="1" applyBorder="1"/>
    <xf numFmtId="10" fontId="5" fillId="4" borderId="7" xfId="1" applyNumberFormat="1" applyFont="1" applyFill="1" applyBorder="1" applyAlignment="1">
      <alignment vertical="center" wrapText="1"/>
    </xf>
    <xf numFmtId="164" fontId="26" fillId="4" borderId="1" xfId="1" applyNumberFormat="1" applyFont="1" applyFill="1" applyBorder="1" applyAlignment="1">
      <alignment vertical="center" wrapText="1"/>
    </xf>
    <xf numFmtId="0" fontId="6" fillId="4" borderId="0" xfId="1" applyFont="1" applyFill="1"/>
    <xf numFmtId="0" fontId="26" fillId="4" borderId="1" xfId="2" applyFont="1" applyFill="1" applyBorder="1" applyAlignment="1">
      <alignment vertical="center" wrapText="1"/>
    </xf>
    <xf numFmtId="0" fontId="26" fillId="4" borderId="7" xfId="1" applyFont="1" applyFill="1" applyBorder="1" applyAlignment="1">
      <alignment vertical="center" wrapText="1"/>
    </xf>
    <xf numFmtId="164" fontId="6" fillId="4" borderId="0" xfId="1" applyNumberFormat="1" applyFont="1" applyFill="1"/>
    <xf numFmtId="0" fontId="27" fillId="4" borderId="0" xfId="1" applyFont="1" applyFill="1"/>
    <xf numFmtId="0" fontId="3" fillId="4" borderId="0" xfId="1" applyFont="1" applyFill="1" applyAlignment="1">
      <alignment vertical="center"/>
    </xf>
    <xf numFmtId="0" fontId="3" fillId="4" borderId="0" xfId="1" applyFont="1" applyFill="1" applyAlignment="1">
      <alignment vertical="top"/>
    </xf>
    <xf numFmtId="0" fontId="3" fillId="4" borderId="0" xfId="1" quotePrefix="1" applyFont="1" applyFill="1"/>
    <xf numFmtId="0" fontId="29" fillId="4" borderId="0" xfId="1" quotePrefix="1" applyFont="1" applyFill="1"/>
    <xf numFmtId="0" fontId="4" fillId="4" borderId="0" xfId="1" applyFont="1" applyFill="1"/>
    <xf numFmtId="0" fontId="29" fillId="4" borderId="0" xfId="1" applyFont="1" applyFill="1"/>
    <xf numFmtId="0" fontId="28" fillId="4" borderId="5" xfId="1" applyFont="1" applyFill="1" applyBorder="1"/>
    <xf numFmtId="0" fontId="28" fillId="4" borderId="7" xfId="2" applyFont="1" applyFill="1" applyBorder="1" applyAlignment="1">
      <alignment horizontal="center" vertical="center" wrapText="1"/>
    </xf>
    <xf numFmtId="0" fontId="28" fillId="4" borderId="8" xfId="1" applyFont="1" applyFill="1" applyBorder="1" applyAlignment="1">
      <alignment horizontal="center" vertical="center" wrapText="1"/>
    </xf>
    <xf numFmtId="0" fontId="28" fillId="4" borderId="7" xfId="1" applyFont="1" applyFill="1" applyBorder="1" applyAlignment="1">
      <alignment horizontal="center" vertical="center" wrapText="1"/>
    </xf>
    <xf numFmtId="164" fontId="28" fillId="4" borderId="9" xfId="2" applyNumberFormat="1" applyFont="1" applyFill="1" applyBorder="1" applyAlignment="1">
      <alignment horizontal="center" vertical="center" wrapText="1"/>
    </xf>
    <xf numFmtId="164" fontId="28" fillId="4" borderId="6" xfId="2" applyNumberFormat="1" applyFont="1" applyFill="1" applyBorder="1" applyAlignment="1">
      <alignment horizontal="center" vertical="center" wrapText="1"/>
    </xf>
    <xf numFmtId="164" fontId="26" fillId="4" borderId="7" xfId="1" applyNumberFormat="1" applyFont="1" applyFill="1" applyBorder="1" applyAlignment="1">
      <alignment vertical="center"/>
    </xf>
    <xf numFmtId="0" fontId="26" fillId="4" borderId="7" xfId="1" applyFont="1" applyFill="1" applyBorder="1" applyAlignment="1">
      <alignment vertical="center"/>
    </xf>
    <xf numFmtId="0" fontId="26" fillId="4" borderId="7" xfId="2" applyFont="1" applyFill="1" applyBorder="1" applyAlignment="1">
      <alignment horizontal="center" vertical="center" wrapText="1"/>
    </xf>
    <xf numFmtId="0" fontId="26" fillId="4" borderId="7" xfId="1" applyFont="1" applyFill="1" applyBorder="1" applyAlignment="1">
      <alignment horizontal="center" vertical="center" wrapText="1"/>
    </xf>
    <xf numFmtId="0" fontId="26" fillId="4" borderId="1" xfId="1" applyFont="1" applyFill="1" applyBorder="1" applyAlignment="1">
      <alignment vertical="center"/>
    </xf>
    <xf numFmtId="0" fontId="26" fillId="4" borderId="1" xfId="1" applyFont="1" applyFill="1" applyBorder="1" applyAlignment="1">
      <alignment vertical="center" wrapText="1"/>
    </xf>
    <xf numFmtId="0" fontId="26" fillId="4" borderId="5" xfId="1" applyFont="1" applyFill="1" applyBorder="1" applyAlignment="1">
      <alignment vertical="center"/>
    </xf>
    <xf numFmtId="0" fontId="26" fillId="4" borderId="12" xfId="1" applyFont="1" applyFill="1" applyBorder="1" applyAlignment="1">
      <alignment vertical="center"/>
    </xf>
    <xf numFmtId="0" fontId="26" fillId="4" borderId="12" xfId="1" applyFont="1" applyFill="1" applyBorder="1" applyAlignment="1">
      <alignment vertical="center" wrapText="1"/>
    </xf>
    <xf numFmtId="0" fontId="26" fillId="4" borderId="12" xfId="2" applyFont="1" applyFill="1" applyBorder="1" applyAlignment="1">
      <alignment vertical="center" wrapText="1"/>
    </xf>
    <xf numFmtId="0" fontId="26" fillId="4" borderId="13" xfId="1" applyFont="1" applyFill="1" applyBorder="1" applyAlignment="1">
      <alignment vertical="center" wrapText="1"/>
    </xf>
    <xf numFmtId="0" fontId="26" fillId="4" borderId="11" xfId="1" applyFont="1" applyFill="1" applyBorder="1" applyAlignment="1">
      <alignment vertical="center"/>
    </xf>
    <xf numFmtId="0" fontId="26" fillId="4" borderId="14" xfId="1" applyFont="1" applyFill="1" applyBorder="1" applyAlignment="1">
      <alignment vertical="center"/>
    </xf>
    <xf numFmtId="0" fontId="26" fillId="4" borderId="14" xfId="1" applyFont="1" applyFill="1" applyBorder="1" applyAlignment="1">
      <alignment vertical="center" wrapText="1"/>
    </xf>
    <xf numFmtId="164" fontId="26" fillId="4" borderId="14" xfId="1" applyNumberFormat="1" applyFont="1" applyFill="1" applyBorder="1" applyAlignment="1">
      <alignment vertical="center" wrapText="1"/>
    </xf>
    <xf numFmtId="0" fontId="26" fillId="4" borderId="14" xfId="2" applyFont="1" applyFill="1" applyBorder="1" applyAlignment="1">
      <alignment vertical="center" wrapText="1"/>
    </xf>
    <xf numFmtId="0" fontId="26" fillId="4" borderId="15" xfId="1" applyFont="1" applyFill="1" applyBorder="1" applyAlignment="1">
      <alignment vertical="center" wrapText="1"/>
    </xf>
    <xf numFmtId="0" fontId="31" fillId="0" borderId="0" xfId="0" applyFont="1" applyAlignment="1">
      <alignment wrapText="1"/>
    </xf>
    <xf numFmtId="0" fontId="33" fillId="4" borderId="7" xfId="1" applyFont="1" applyFill="1" applyBorder="1" applyAlignment="1">
      <alignment horizontal="center" vertical="center" wrapText="1"/>
    </xf>
    <xf numFmtId="0" fontId="33" fillId="4" borderId="4" xfId="1" applyFont="1" applyFill="1" applyBorder="1" applyAlignment="1">
      <alignment horizontal="center" vertical="center" wrapText="1"/>
    </xf>
    <xf numFmtId="164" fontId="7" fillId="4" borderId="7" xfId="1" applyNumberFormat="1" applyFont="1" applyFill="1" applyBorder="1" applyAlignment="1">
      <alignment horizontal="center" wrapText="1"/>
    </xf>
    <xf numFmtId="0" fontId="7" fillId="4" borderId="1" xfId="1" applyFont="1" applyFill="1" applyBorder="1" applyAlignment="1"/>
    <xf numFmtId="0" fontId="7" fillId="4" borderId="12" xfId="1" applyFont="1" applyFill="1" applyBorder="1" applyAlignment="1"/>
    <xf numFmtId="0" fontId="7" fillId="4" borderId="14" xfId="1" applyFont="1" applyFill="1" applyBorder="1" applyAlignment="1"/>
    <xf numFmtId="164" fontId="7" fillId="4" borderId="7" xfId="1" applyNumberFormat="1" applyFont="1" applyFill="1" applyBorder="1" applyAlignment="1">
      <alignment vertical="center" wrapText="1"/>
    </xf>
    <xf numFmtId="164" fontId="7" fillId="4" borderId="1" xfId="1" applyNumberFormat="1" applyFont="1" applyFill="1" applyBorder="1" applyAlignment="1">
      <alignment vertical="center" wrapText="1"/>
    </xf>
    <xf numFmtId="164" fontId="7" fillId="4" borderId="12" xfId="1" applyNumberFormat="1" applyFont="1" applyFill="1" applyBorder="1" applyAlignment="1">
      <alignment vertical="center" wrapText="1"/>
    </xf>
    <xf numFmtId="164" fontId="7" fillId="4" borderId="14" xfId="1" applyNumberFormat="1" applyFont="1" applyFill="1" applyBorder="1" applyAlignment="1">
      <alignment vertical="center" wrapText="1"/>
    </xf>
    <xf numFmtId="164" fontId="34" fillId="4" borderId="7" xfId="1" applyNumberFormat="1" applyFont="1" applyFill="1" applyBorder="1" applyAlignment="1">
      <alignment vertical="center" wrapText="1"/>
    </xf>
    <xf numFmtId="164" fontId="26" fillId="4" borderId="1" xfId="1" applyNumberFormat="1" applyFont="1" applyFill="1" applyBorder="1" applyAlignment="1">
      <alignment horizontal="center" vertical="center"/>
    </xf>
    <xf numFmtId="164" fontId="26" fillId="4" borderId="8" xfId="1" applyNumberFormat="1" applyFont="1" applyFill="1" applyBorder="1" applyAlignment="1">
      <alignment horizontal="center" vertical="center"/>
    </xf>
    <xf numFmtId="0" fontId="26" fillId="4" borderId="8" xfId="1" applyFont="1" applyFill="1" applyBorder="1" applyAlignment="1">
      <alignment horizontal="center" vertical="center"/>
    </xf>
    <xf numFmtId="0" fontId="26" fillId="4" borderId="6" xfId="1" applyFont="1" applyFill="1" applyBorder="1" applyAlignment="1">
      <alignment horizontal="center" vertical="center"/>
    </xf>
    <xf numFmtId="164" fontId="26" fillId="4" borderId="6" xfId="1" applyNumberFormat="1" applyFont="1" applyFill="1" applyBorder="1" applyAlignment="1">
      <alignment horizontal="center" vertical="center"/>
    </xf>
    <xf numFmtId="164" fontId="26" fillId="4" borderId="1" xfId="1" applyNumberFormat="1" applyFont="1" applyFill="1" applyBorder="1" applyAlignment="1">
      <alignment horizontal="center" vertical="center" wrapText="1"/>
    </xf>
    <xf numFmtId="164" fontId="26" fillId="4" borderId="8" xfId="1" applyNumberFormat="1" applyFont="1" applyFill="1" applyBorder="1" applyAlignment="1">
      <alignment horizontal="center" vertical="center" wrapText="1"/>
    </xf>
    <xf numFmtId="164" fontId="26" fillId="4" borderId="6" xfId="1" applyNumberFormat="1" applyFont="1" applyFill="1" applyBorder="1" applyAlignment="1">
      <alignment horizontal="center" vertical="center" wrapText="1"/>
    </xf>
    <xf numFmtId="0" fontId="26" fillId="4" borderId="1" xfId="1" applyFont="1" applyFill="1" applyBorder="1" applyAlignment="1">
      <alignment horizontal="center" vertical="center"/>
    </xf>
    <xf numFmtId="0" fontId="26" fillId="4" borderId="10" xfId="1" applyFont="1" applyFill="1" applyBorder="1" applyAlignment="1">
      <alignment horizontal="center" vertical="center"/>
    </xf>
    <xf numFmtId="0" fontId="26" fillId="4" borderId="11" xfId="1" applyFont="1" applyFill="1" applyBorder="1" applyAlignment="1">
      <alignment horizontal="center" vertical="center"/>
    </xf>
    <xf numFmtId="0" fontId="25" fillId="4" borderId="7" xfId="2" applyFont="1" applyFill="1" applyBorder="1" applyAlignment="1">
      <alignment horizontal="left" vertical="center" wrapText="1"/>
    </xf>
    <xf numFmtId="0" fontId="25" fillId="4" borderId="7" xfId="2" applyFont="1" applyFill="1" applyBorder="1" applyAlignment="1">
      <alignment horizontal="left" vertical="top" wrapText="1"/>
    </xf>
    <xf numFmtId="0" fontId="25" fillId="4" borderId="1" xfId="2" applyFont="1" applyFill="1" applyBorder="1" applyAlignment="1">
      <alignment horizontal="left" vertical="center" wrapText="1"/>
    </xf>
    <xf numFmtId="0" fontId="25" fillId="4" borderId="6" xfId="2" applyFont="1" applyFill="1" applyBorder="1" applyAlignment="1">
      <alignment horizontal="left" vertical="center" wrapText="1"/>
    </xf>
    <xf numFmtId="0" fontId="25" fillId="4" borderId="1" xfId="2" applyFont="1" applyFill="1" applyBorder="1" applyAlignment="1">
      <alignment horizontal="left" wrapText="1"/>
    </xf>
    <xf numFmtId="0" fontId="25" fillId="4" borderId="6" xfId="2" applyFont="1" applyFill="1" applyBorder="1" applyAlignment="1">
      <alignment horizontal="left" wrapText="1"/>
    </xf>
    <xf numFmtId="0" fontId="25" fillId="4" borderId="7" xfId="2" applyFont="1" applyFill="1" applyBorder="1" applyAlignment="1">
      <alignment horizontal="left" wrapText="1"/>
    </xf>
    <xf numFmtId="0" fontId="25" fillId="4" borderId="1" xfId="2" applyFont="1" applyFill="1" applyBorder="1" applyAlignment="1">
      <alignment vertical="center" wrapText="1"/>
    </xf>
    <xf numFmtId="0" fontId="25" fillId="4" borderId="6" xfId="2" applyFont="1" applyFill="1" applyBorder="1" applyAlignment="1">
      <alignment vertical="center" wrapText="1"/>
    </xf>
    <xf numFmtId="164" fontId="25" fillId="4" borderId="1" xfId="1" applyNumberFormat="1" applyFont="1" applyFill="1" applyBorder="1" applyAlignment="1">
      <alignment horizontal="center" vertical="center" wrapText="1"/>
    </xf>
    <xf numFmtId="164" fontId="25" fillId="4" borderId="8" xfId="1" applyNumberFormat="1" applyFont="1" applyFill="1" applyBorder="1" applyAlignment="1">
      <alignment horizontal="center" vertical="center" wrapText="1"/>
    </xf>
    <xf numFmtId="164" fontId="25" fillId="4" borderId="6" xfId="1" applyNumberFormat="1" applyFont="1" applyFill="1" applyBorder="1" applyAlignment="1">
      <alignment horizontal="center" vertical="center" wrapText="1"/>
    </xf>
    <xf numFmtId="0" fontId="7" fillId="2" borderId="0" xfId="1" applyFont="1" applyFill="1" applyAlignment="1">
      <alignment horizontal="center" vertical="center" wrapText="1"/>
    </xf>
    <xf numFmtId="0" fontId="7" fillId="2" borderId="0" xfId="1" applyFont="1" applyFill="1" applyAlignment="1">
      <alignment horizontal="center" vertical="center"/>
    </xf>
    <xf numFmtId="0" fontId="28" fillId="4" borderId="1" xfId="1" applyFont="1" applyFill="1" applyBorder="1" applyAlignment="1">
      <alignment horizontal="center" vertical="center" wrapText="1"/>
    </xf>
    <xf numFmtId="0" fontId="28" fillId="4" borderId="6" xfId="1" applyFont="1" applyFill="1" applyBorder="1" applyAlignment="1">
      <alignment horizontal="center" vertical="center" wrapText="1"/>
    </xf>
    <xf numFmtId="0" fontId="28" fillId="4" borderId="1" xfId="2" applyFont="1" applyFill="1" applyBorder="1" applyAlignment="1">
      <alignment horizontal="center" vertical="center" wrapText="1"/>
    </xf>
    <xf numFmtId="0" fontId="28" fillId="4" borderId="6" xfId="2" applyFont="1" applyFill="1" applyBorder="1" applyAlignment="1">
      <alignment horizontal="center" vertical="center" wrapText="1"/>
    </xf>
    <xf numFmtId="0" fontId="28" fillId="4" borderId="2" xfId="2" applyFont="1" applyFill="1" applyBorder="1" applyAlignment="1">
      <alignment horizontal="center" vertical="center" wrapText="1"/>
    </xf>
    <xf numFmtId="0" fontId="28" fillId="4" borderId="3" xfId="2" applyFont="1" applyFill="1" applyBorder="1" applyAlignment="1">
      <alignment horizontal="center" vertical="center" wrapText="1"/>
    </xf>
    <xf numFmtId="0" fontId="28" fillId="4" borderId="4" xfId="2" applyFont="1" applyFill="1" applyBorder="1" applyAlignment="1">
      <alignment horizontal="center" vertical="center" wrapText="1"/>
    </xf>
    <xf numFmtId="0" fontId="28" fillId="4" borderId="3" xfId="1" applyFont="1" applyFill="1" applyBorder="1" applyAlignment="1">
      <alignment horizontal="center" vertical="center" wrapText="1"/>
    </xf>
    <xf numFmtId="0" fontId="28" fillId="4" borderId="4" xfId="1" applyFont="1" applyFill="1" applyBorder="1" applyAlignment="1">
      <alignment horizontal="center" vertical="center" wrapText="1"/>
    </xf>
    <xf numFmtId="0" fontId="20" fillId="4" borderId="1" xfId="0" applyFont="1" applyFill="1" applyBorder="1" applyAlignment="1">
      <alignment horizontal="center" vertical="center"/>
    </xf>
    <xf numFmtId="0" fontId="20" fillId="4" borderId="8" xfId="0" applyFont="1" applyFill="1" applyBorder="1" applyAlignment="1">
      <alignment horizontal="center" vertical="center"/>
    </xf>
    <xf numFmtId="0" fontId="20" fillId="4" borderId="6" xfId="0" applyFont="1" applyFill="1" applyBorder="1" applyAlignment="1">
      <alignment horizontal="center" vertical="center"/>
    </xf>
    <xf numFmtId="0" fontId="21" fillId="4" borderId="1" xfId="0" applyFont="1" applyFill="1" applyBorder="1" applyAlignment="1">
      <alignment horizontal="left" vertical="center" wrapText="1"/>
    </xf>
    <xf numFmtId="0" fontId="21" fillId="4" borderId="8" xfId="0" applyFont="1" applyFill="1" applyBorder="1" applyAlignment="1">
      <alignment horizontal="left" vertical="center" wrapText="1"/>
    </xf>
    <xf numFmtId="0" fontId="21" fillId="4" borderId="6" xfId="0" applyFont="1" applyFill="1" applyBorder="1" applyAlignment="1">
      <alignment horizontal="left" vertical="center" wrapText="1"/>
    </xf>
    <xf numFmtId="0" fontId="21" fillId="4" borderId="1" xfId="0" applyFont="1" applyFill="1" applyBorder="1" applyAlignment="1">
      <alignment horizontal="center" vertical="center" textRotation="90" wrapText="1"/>
    </xf>
    <xf numFmtId="0" fontId="21" fillId="4" borderId="8" xfId="0" applyFont="1" applyFill="1" applyBorder="1" applyAlignment="1">
      <alignment horizontal="center" vertical="center" textRotation="90" wrapText="1"/>
    </xf>
    <xf numFmtId="0" fontId="21" fillId="4" borderId="6" xfId="0" applyFont="1" applyFill="1" applyBorder="1" applyAlignment="1">
      <alignment horizontal="center" vertical="center" textRotation="90" wrapText="1"/>
    </xf>
    <xf numFmtId="0" fontId="21" fillId="0" borderId="1" xfId="0" applyFont="1" applyBorder="1" applyAlignment="1">
      <alignment horizontal="center" vertical="center" textRotation="90" wrapText="1"/>
    </xf>
    <xf numFmtId="0" fontId="21" fillId="0" borderId="8" xfId="0" applyFont="1" applyBorder="1" applyAlignment="1">
      <alignment horizontal="center" vertical="center" textRotation="90" wrapText="1"/>
    </xf>
    <xf numFmtId="0" fontId="21" fillId="0" borderId="6" xfId="0" applyFont="1" applyBorder="1" applyAlignment="1">
      <alignment horizontal="center" vertical="center" textRotation="90" wrapText="1"/>
    </xf>
    <xf numFmtId="0" fontId="20" fillId="0" borderId="1" xfId="0" applyFont="1" applyBorder="1" applyAlignment="1">
      <alignment horizontal="center" vertical="center" textRotation="90" wrapText="1"/>
    </xf>
    <xf numFmtId="0" fontId="20" fillId="0" borderId="8" xfId="0" applyFont="1" applyBorder="1" applyAlignment="1">
      <alignment horizontal="center" vertical="center" textRotation="90" wrapText="1"/>
    </xf>
    <xf numFmtId="0" fontId="20" fillId="0" borderId="6" xfId="0" applyFont="1" applyBorder="1" applyAlignment="1">
      <alignment horizontal="center" vertical="center" textRotation="90" wrapText="1"/>
    </xf>
    <xf numFmtId="0" fontId="21" fillId="4" borderId="1" xfId="0" applyFont="1" applyFill="1" applyBorder="1" applyAlignment="1">
      <alignment horizontal="center" vertical="center"/>
    </xf>
    <xf numFmtId="0" fontId="21" fillId="4" borderId="8" xfId="0" applyFont="1" applyFill="1" applyBorder="1" applyAlignment="1">
      <alignment horizontal="center" vertical="center"/>
    </xf>
    <xf numFmtId="0" fontId="21" fillId="4" borderId="6" xfId="0" applyFont="1" applyFill="1" applyBorder="1" applyAlignment="1">
      <alignment horizontal="center" vertical="center"/>
    </xf>
    <xf numFmtId="0" fontId="20" fillId="4" borderId="1" xfId="0" applyFont="1" applyFill="1" applyBorder="1" applyAlignment="1">
      <alignment horizontal="left" vertical="center" wrapText="1"/>
    </xf>
    <xf numFmtId="0" fontId="20" fillId="4" borderId="8" xfId="0" applyFont="1" applyFill="1" applyBorder="1" applyAlignment="1">
      <alignment horizontal="left" vertical="center" wrapText="1"/>
    </xf>
    <xf numFmtId="0" fontId="20" fillId="4" borderId="6" xfId="0" applyFont="1" applyFill="1" applyBorder="1" applyAlignment="1">
      <alignment horizontal="left" vertical="center" wrapText="1"/>
    </xf>
    <xf numFmtId="0" fontId="21" fillId="4" borderId="1" xfId="0" applyFont="1" applyFill="1" applyBorder="1" applyAlignment="1">
      <alignment horizontal="left" vertical="top" wrapText="1"/>
    </xf>
    <xf numFmtId="0" fontId="21" fillId="4" borderId="8" xfId="0" applyFont="1" applyFill="1" applyBorder="1" applyAlignment="1">
      <alignment horizontal="left" vertical="top" wrapText="1"/>
    </xf>
    <xf numFmtId="0" fontId="21" fillId="4" borderId="6" xfId="0" applyFont="1" applyFill="1" applyBorder="1" applyAlignment="1">
      <alignment horizontal="left" vertical="top" wrapText="1"/>
    </xf>
    <xf numFmtId="0" fontId="21" fillId="0" borderId="7" xfId="0" applyFont="1" applyBorder="1" applyAlignment="1">
      <alignment horizontal="center" vertical="center" textRotation="90" wrapText="1"/>
    </xf>
    <xf numFmtId="0" fontId="21" fillId="7" borderId="1" xfId="0" applyFont="1" applyFill="1" applyBorder="1" applyAlignment="1">
      <alignment horizontal="center" vertical="center" textRotation="90" wrapText="1"/>
    </xf>
    <xf numFmtId="0" fontId="21" fillId="7" borderId="8" xfId="0" applyFont="1" applyFill="1" applyBorder="1" applyAlignment="1">
      <alignment horizontal="center" vertical="center" textRotation="90" wrapText="1"/>
    </xf>
    <xf numFmtId="0" fontId="21" fillId="7" borderId="6" xfId="0" applyFont="1" applyFill="1" applyBorder="1" applyAlignment="1">
      <alignment horizontal="center" vertical="center" textRotation="90" wrapText="1"/>
    </xf>
    <xf numFmtId="0" fontId="15" fillId="0" borderId="2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textRotation="90" wrapText="1"/>
    </xf>
    <xf numFmtId="0" fontId="15" fillId="0" borderId="6" xfId="0" applyFont="1" applyBorder="1" applyAlignment="1">
      <alignment horizontal="center" vertical="center" textRotation="90" wrapText="1"/>
    </xf>
    <xf numFmtId="0" fontId="15" fillId="0" borderId="3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textRotation="90" wrapText="1"/>
    </xf>
    <xf numFmtId="0" fontId="19" fillId="0" borderId="6" xfId="0" applyFont="1" applyBorder="1" applyAlignment="1">
      <alignment horizontal="center" vertical="center" textRotation="90" wrapText="1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17" fillId="0" borderId="2" xfId="0" applyFont="1" applyBorder="1" applyAlignment="1">
      <alignment horizontal="left" vertical="center" wrapText="1"/>
    </xf>
    <xf numFmtId="0" fontId="17" fillId="0" borderId="4" xfId="0" applyFont="1" applyBorder="1" applyAlignment="1">
      <alignment horizontal="left" vertical="center" wrapText="1"/>
    </xf>
    <xf numFmtId="0" fontId="17" fillId="0" borderId="2" xfId="0" applyFont="1" applyBorder="1" applyAlignment="1">
      <alignment horizontal="left" vertical="center"/>
    </xf>
    <xf numFmtId="0" fontId="17" fillId="0" borderId="3" xfId="0" applyFont="1" applyBorder="1" applyAlignment="1">
      <alignment horizontal="left" vertical="center"/>
    </xf>
    <xf numFmtId="0" fontId="17" fillId="0" borderId="4" xfId="0" applyFont="1" applyBorder="1" applyAlignment="1">
      <alignment horizontal="left" vertical="center"/>
    </xf>
    <xf numFmtId="0" fontId="9" fillId="2" borderId="0" xfId="2" applyFont="1" applyFill="1" applyAlignment="1">
      <alignment horizontal="center" vertical="center" wrapText="1"/>
    </xf>
    <xf numFmtId="0" fontId="9" fillId="2" borderId="0" xfId="2" applyFont="1" applyFill="1" applyAlignment="1">
      <alignment horizontal="center" vertical="center"/>
    </xf>
    <xf numFmtId="0" fontId="9" fillId="0" borderId="0" xfId="3" applyFont="1" applyAlignment="1">
      <alignment horizontal="left" vertical="center"/>
    </xf>
    <xf numFmtId="0" fontId="9" fillId="0" borderId="0" xfId="1" applyFont="1" applyFill="1" applyBorder="1" applyAlignment="1">
      <alignment horizontal="left" vertical="center" wrapText="1"/>
    </xf>
    <xf numFmtId="0" fontId="9" fillId="0" borderId="7" xfId="2" applyFont="1" applyBorder="1" applyAlignment="1">
      <alignment horizontal="center" vertical="center" wrapText="1"/>
    </xf>
    <xf numFmtId="0" fontId="9" fillId="0" borderId="7" xfId="2" applyFont="1" applyBorder="1" applyAlignment="1">
      <alignment horizontal="right" vertical="center" wrapText="1"/>
    </xf>
    <xf numFmtId="0" fontId="8" fillId="0" borderId="7" xfId="2" applyFont="1" applyBorder="1" applyAlignment="1">
      <alignment vertical="center" wrapText="1"/>
    </xf>
    <xf numFmtId="0" fontId="9" fillId="0" borderId="7" xfId="2" applyFont="1" applyBorder="1" applyAlignment="1">
      <alignment horizontal="left" vertical="center" wrapText="1"/>
    </xf>
    <xf numFmtId="164" fontId="8" fillId="0" borderId="7" xfId="2" applyNumberFormat="1" applyFont="1" applyBorder="1" applyAlignment="1">
      <alignment horizontal="center" vertical="center" wrapText="1"/>
    </xf>
    <xf numFmtId="0" fontId="8" fillId="0" borderId="0" xfId="2" applyFont="1" applyAlignment="1">
      <alignment horizontal="left" wrapText="1"/>
    </xf>
    <xf numFmtId="0" fontId="8" fillId="0" borderId="7" xfId="2" applyFont="1" applyBorder="1" applyAlignment="1">
      <alignment horizontal="left" vertical="center" wrapText="1"/>
    </xf>
    <xf numFmtId="164" fontId="8" fillId="0" borderId="7" xfId="2" applyNumberFormat="1" applyFont="1" applyBorder="1" applyAlignment="1">
      <alignment horizontal="center"/>
    </xf>
    <xf numFmtId="0" fontId="8" fillId="0" borderId="7" xfId="2" applyFont="1" applyBorder="1" applyAlignment="1">
      <alignment horizontal="left" vertical="top" wrapText="1"/>
    </xf>
    <xf numFmtId="0" fontId="8" fillId="0" borderId="7" xfId="2" applyFont="1" applyBorder="1" applyAlignment="1">
      <alignment horizontal="left"/>
    </xf>
  </cellXfs>
  <cellStyles count="5">
    <cellStyle name="Comma" xfId="4" builtinId="3"/>
    <cellStyle name="Normal" xfId="0" builtinId="0"/>
    <cellStyle name="Normal 2" xfId="1"/>
    <cellStyle name="Normal_PPMO Procurement" xfId="2"/>
    <cellStyle name="Normal_Procurementplan(1)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13607</xdr:colOff>
      <xdr:row>14</xdr:row>
      <xdr:rowOff>571500</xdr:rowOff>
    </xdr:from>
    <xdr:to>
      <xdr:col>12</xdr:col>
      <xdr:colOff>0</xdr:colOff>
      <xdr:row>16</xdr:row>
      <xdr:rowOff>503464</xdr:rowOff>
    </xdr:to>
    <xdr:cxnSp macro="">
      <xdr:nvCxnSpPr>
        <xdr:cNvPr id="3" name="Straight Connector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1741714" y="4721679"/>
          <a:ext cx="7334250" cy="110217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27214</xdr:colOff>
      <xdr:row>15</xdr:row>
      <xdr:rowOff>0</xdr:rowOff>
    </xdr:from>
    <xdr:to>
      <xdr:col>12</xdr:col>
      <xdr:colOff>27215</xdr:colOff>
      <xdr:row>17</xdr:row>
      <xdr:rowOff>0</xdr:rowOff>
    </xdr:to>
    <xdr:cxnSp macro="">
      <xdr:nvCxnSpPr>
        <xdr:cNvPr id="5" name="Straight Connector 4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CxnSpPr/>
      </xdr:nvCxnSpPr>
      <xdr:spPr>
        <a:xfrm flipV="1">
          <a:off x="1755321" y="4735286"/>
          <a:ext cx="7347858" cy="111578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13607</xdr:colOff>
      <xdr:row>46</xdr:row>
      <xdr:rowOff>571500</xdr:rowOff>
    </xdr:from>
    <xdr:to>
      <xdr:col>12</xdr:col>
      <xdr:colOff>0</xdr:colOff>
      <xdr:row>48</xdr:row>
      <xdr:rowOff>503464</xdr:rowOff>
    </xdr:to>
    <xdr:cxnSp macro="">
      <xdr:nvCxnSpPr>
        <xdr:cNvPr id="9" name="Straight Connector 8">
          <a:extLst>
            <a:ext uri="{FF2B5EF4-FFF2-40B4-BE49-F238E27FC236}">
              <a16:creationId xmlns="" xmlns:a16="http://schemas.microsoft.com/office/drawing/2014/main" id="{00000000-0008-0000-0000-000009000000}"/>
            </a:ext>
          </a:extLst>
        </xdr:cNvPr>
        <xdr:cNvCxnSpPr/>
      </xdr:nvCxnSpPr>
      <xdr:spPr>
        <a:xfrm>
          <a:off x="3578678" y="6975929"/>
          <a:ext cx="11053536" cy="1111249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27214</xdr:colOff>
      <xdr:row>47</xdr:row>
      <xdr:rowOff>0</xdr:rowOff>
    </xdr:from>
    <xdr:to>
      <xdr:col>12</xdr:col>
      <xdr:colOff>27215</xdr:colOff>
      <xdr:row>49</xdr:row>
      <xdr:rowOff>0</xdr:rowOff>
    </xdr:to>
    <xdr:cxnSp macro="">
      <xdr:nvCxnSpPr>
        <xdr:cNvPr id="10" name="Straight Connector 9">
          <a:extLst>
            <a:ext uri="{FF2B5EF4-FFF2-40B4-BE49-F238E27FC236}">
              <a16:creationId xmlns="" xmlns:a16="http://schemas.microsoft.com/office/drawing/2014/main" id="{00000000-0008-0000-0000-00000A000000}"/>
            </a:ext>
          </a:extLst>
        </xdr:cNvPr>
        <xdr:cNvCxnSpPr/>
      </xdr:nvCxnSpPr>
      <xdr:spPr>
        <a:xfrm flipV="1">
          <a:off x="3592285" y="6994071"/>
          <a:ext cx="11067144" cy="110671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13607</xdr:colOff>
      <xdr:row>46</xdr:row>
      <xdr:rowOff>571500</xdr:rowOff>
    </xdr:from>
    <xdr:to>
      <xdr:col>12</xdr:col>
      <xdr:colOff>0</xdr:colOff>
      <xdr:row>48</xdr:row>
      <xdr:rowOff>503464</xdr:rowOff>
    </xdr:to>
    <xdr:cxnSp macro="">
      <xdr:nvCxnSpPr>
        <xdr:cNvPr id="11" name="Straight Connector 10">
          <a:extLst>
            <a:ext uri="{FF2B5EF4-FFF2-40B4-BE49-F238E27FC236}">
              <a16:creationId xmlns="" xmlns:a16="http://schemas.microsoft.com/office/drawing/2014/main" id="{00000000-0008-0000-0000-00000B000000}"/>
            </a:ext>
          </a:extLst>
        </xdr:cNvPr>
        <xdr:cNvCxnSpPr/>
      </xdr:nvCxnSpPr>
      <xdr:spPr>
        <a:xfrm>
          <a:off x="3578678" y="6975929"/>
          <a:ext cx="11053536" cy="1111249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27214</xdr:colOff>
      <xdr:row>47</xdr:row>
      <xdr:rowOff>0</xdr:rowOff>
    </xdr:from>
    <xdr:to>
      <xdr:col>12</xdr:col>
      <xdr:colOff>27215</xdr:colOff>
      <xdr:row>49</xdr:row>
      <xdr:rowOff>0</xdr:rowOff>
    </xdr:to>
    <xdr:cxnSp macro="">
      <xdr:nvCxnSpPr>
        <xdr:cNvPr id="12" name="Straight Connector 11">
          <a:extLst>
            <a:ext uri="{FF2B5EF4-FFF2-40B4-BE49-F238E27FC236}">
              <a16:creationId xmlns="" xmlns:a16="http://schemas.microsoft.com/office/drawing/2014/main" id="{00000000-0008-0000-0000-00000C000000}"/>
            </a:ext>
          </a:extLst>
        </xdr:cNvPr>
        <xdr:cNvCxnSpPr/>
      </xdr:nvCxnSpPr>
      <xdr:spPr>
        <a:xfrm flipV="1">
          <a:off x="3592285" y="6994071"/>
          <a:ext cx="11067144" cy="110671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13607</xdr:colOff>
      <xdr:row>62</xdr:row>
      <xdr:rowOff>571500</xdr:rowOff>
    </xdr:from>
    <xdr:to>
      <xdr:col>12</xdr:col>
      <xdr:colOff>0</xdr:colOff>
      <xdr:row>64</xdr:row>
      <xdr:rowOff>503464</xdr:rowOff>
    </xdr:to>
    <xdr:cxnSp macro="">
      <xdr:nvCxnSpPr>
        <xdr:cNvPr id="29" name="Straight Connector 28">
          <a:extLst>
            <a:ext uri="{FF2B5EF4-FFF2-40B4-BE49-F238E27FC236}">
              <a16:creationId xmlns="" xmlns:a16="http://schemas.microsoft.com/office/drawing/2014/main" id="{00000000-0008-0000-0000-00001D000000}"/>
            </a:ext>
          </a:extLst>
        </xdr:cNvPr>
        <xdr:cNvCxnSpPr/>
      </xdr:nvCxnSpPr>
      <xdr:spPr>
        <a:xfrm>
          <a:off x="3578678" y="14106071"/>
          <a:ext cx="11053536" cy="11112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27214</xdr:colOff>
      <xdr:row>63</xdr:row>
      <xdr:rowOff>0</xdr:rowOff>
    </xdr:from>
    <xdr:to>
      <xdr:col>12</xdr:col>
      <xdr:colOff>27215</xdr:colOff>
      <xdr:row>65</xdr:row>
      <xdr:rowOff>0</xdr:rowOff>
    </xdr:to>
    <xdr:cxnSp macro="">
      <xdr:nvCxnSpPr>
        <xdr:cNvPr id="30" name="Straight Connector 29">
          <a:extLst>
            <a:ext uri="{FF2B5EF4-FFF2-40B4-BE49-F238E27FC236}">
              <a16:creationId xmlns="" xmlns:a16="http://schemas.microsoft.com/office/drawing/2014/main" id="{00000000-0008-0000-0000-00001E000000}"/>
            </a:ext>
          </a:extLst>
        </xdr:cNvPr>
        <xdr:cNvCxnSpPr/>
      </xdr:nvCxnSpPr>
      <xdr:spPr>
        <a:xfrm flipV="1">
          <a:off x="3592285" y="14124214"/>
          <a:ext cx="11067144" cy="110671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13607</xdr:colOff>
      <xdr:row>62</xdr:row>
      <xdr:rowOff>571500</xdr:rowOff>
    </xdr:from>
    <xdr:to>
      <xdr:col>12</xdr:col>
      <xdr:colOff>0</xdr:colOff>
      <xdr:row>64</xdr:row>
      <xdr:rowOff>503464</xdr:rowOff>
    </xdr:to>
    <xdr:cxnSp macro="">
      <xdr:nvCxnSpPr>
        <xdr:cNvPr id="31" name="Straight Connector 30">
          <a:extLst>
            <a:ext uri="{FF2B5EF4-FFF2-40B4-BE49-F238E27FC236}">
              <a16:creationId xmlns="" xmlns:a16="http://schemas.microsoft.com/office/drawing/2014/main" id="{00000000-0008-0000-0000-00001F000000}"/>
            </a:ext>
          </a:extLst>
        </xdr:cNvPr>
        <xdr:cNvCxnSpPr/>
      </xdr:nvCxnSpPr>
      <xdr:spPr>
        <a:xfrm>
          <a:off x="3578678" y="14106071"/>
          <a:ext cx="11053536" cy="11112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27214</xdr:colOff>
      <xdr:row>63</xdr:row>
      <xdr:rowOff>0</xdr:rowOff>
    </xdr:from>
    <xdr:to>
      <xdr:col>12</xdr:col>
      <xdr:colOff>27215</xdr:colOff>
      <xdr:row>65</xdr:row>
      <xdr:rowOff>0</xdr:rowOff>
    </xdr:to>
    <xdr:cxnSp macro="">
      <xdr:nvCxnSpPr>
        <xdr:cNvPr id="32" name="Straight Connector 31">
          <a:extLst>
            <a:ext uri="{FF2B5EF4-FFF2-40B4-BE49-F238E27FC236}">
              <a16:creationId xmlns="" xmlns:a16="http://schemas.microsoft.com/office/drawing/2014/main" id="{00000000-0008-0000-0000-000020000000}"/>
            </a:ext>
          </a:extLst>
        </xdr:cNvPr>
        <xdr:cNvCxnSpPr/>
      </xdr:nvCxnSpPr>
      <xdr:spPr>
        <a:xfrm flipV="1">
          <a:off x="3592285" y="14124214"/>
          <a:ext cx="11067144" cy="110671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13607</xdr:colOff>
      <xdr:row>50</xdr:row>
      <xdr:rowOff>571500</xdr:rowOff>
    </xdr:from>
    <xdr:to>
      <xdr:col>12</xdr:col>
      <xdr:colOff>0</xdr:colOff>
      <xdr:row>52</xdr:row>
      <xdr:rowOff>503464</xdr:rowOff>
    </xdr:to>
    <xdr:cxnSp macro="">
      <xdr:nvCxnSpPr>
        <xdr:cNvPr id="33" name="Straight Connector 32">
          <a:extLst>
            <a:ext uri="{FF2B5EF4-FFF2-40B4-BE49-F238E27FC236}">
              <a16:creationId xmlns="" xmlns:a16="http://schemas.microsoft.com/office/drawing/2014/main" id="{00000000-0008-0000-0000-000021000000}"/>
            </a:ext>
          </a:extLst>
        </xdr:cNvPr>
        <xdr:cNvCxnSpPr/>
      </xdr:nvCxnSpPr>
      <xdr:spPr>
        <a:xfrm>
          <a:off x="3578678" y="14106071"/>
          <a:ext cx="11053536" cy="11112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27214</xdr:colOff>
      <xdr:row>51</xdr:row>
      <xdr:rowOff>0</xdr:rowOff>
    </xdr:from>
    <xdr:to>
      <xdr:col>12</xdr:col>
      <xdr:colOff>27215</xdr:colOff>
      <xdr:row>53</xdr:row>
      <xdr:rowOff>0</xdr:rowOff>
    </xdr:to>
    <xdr:cxnSp macro="">
      <xdr:nvCxnSpPr>
        <xdr:cNvPr id="34" name="Straight Connector 33">
          <a:extLst>
            <a:ext uri="{FF2B5EF4-FFF2-40B4-BE49-F238E27FC236}">
              <a16:creationId xmlns="" xmlns:a16="http://schemas.microsoft.com/office/drawing/2014/main" id="{00000000-0008-0000-0000-000022000000}"/>
            </a:ext>
          </a:extLst>
        </xdr:cNvPr>
        <xdr:cNvCxnSpPr/>
      </xdr:nvCxnSpPr>
      <xdr:spPr>
        <a:xfrm flipV="1">
          <a:off x="3592285" y="14124214"/>
          <a:ext cx="11067144" cy="110671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13607</xdr:colOff>
      <xdr:row>50</xdr:row>
      <xdr:rowOff>571500</xdr:rowOff>
    </xdr:from>
    <xdr:to>
      <xdr:col>12</xdr:col>
      <xdr:colOff>0</xdr:colOff>
      <xdr:row>52</xdr:row>
      <xdr:rowOff>503464</xdr:rowOff>
    </xdr:to>
    <xdr:cxnSp macro="">
      <xdr:nvCxnSpPr>
        <xdr:cNvPr id="35" name="Straight Connector 34">
          <a:extLst>
            <a:ext uri="{FF2B5EF4-FFF2-40B4-BE49-F238E27FC236}">
              <a16:creationId xmlns="" xmlns:a16="http://schemas.microsoft.com/office/drawing/2014/main" id="{00000000-0008-0000-0000-000023000000}"/>
            </a:ext>
          </a:extLst>
        </xdr:cNvPr>
        <xdr:cNvCxnSpPr/>
      </xdr:nvCxnSpPr>
      <xdr:spPr>
        <a:xfrm>
          <a:off x="3578678" y="14106071"/>
          <a:ext cx="11053536" cy="11112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27214</xdr:colOff>
      <xdr:row>51</xdr:row>
      <xdr:rowOff>0</xdr:rowOff>
    </xdr:from>
    <xdr:to>
      <xdr:col>12</xdr:col>
      <xdr:colOff>27215</xdr:colOff>
      <xdr:row>53</xdr:row>
      <xdr:rowOff>0</xdr:rowOff>
    </xdr:to>
    <xdr:cxnSp macro="">
      <xdr:nvCxnSpPr>
        <xdr:cNvPr id="36" name="Straight Connector 35">
          <a:extLst>
            <a:ext uri="{FF2B5EF4-FFF2-40B4-BE49-F238E27FC236}">
              <a16:creationId xmlns="" xmlns:a16="http://schemas.microsoft.com/office/drawing/2014/main" id="{00000000-0008-0000-0000-000024000000}"/>
            </a:ext>
          </a:extLst>
        </xdr:cNvPr>
        <xdr:cNvCxnSpPr/>
      </xdr:nvCxnSpPr>
      <xdr:spPr>
        <a:xfrm flipV="1">
          <a:off x="3592285" y="14124214"/>
          <a:ext cx="11067144" cy="110671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13607</xdr:colOff>
      <xdr:row>54</xdr:row>
      <xdr:rowOff>571500</xdr:rowOff>
    </xdr:from>
    <xdr:to>
      <xdr:col>12</xdr:col>
      <xdr:colOff>0</xdr:colOff>
      <xdr:row>56</xdr:row>
      <xdr:rowOff>503464</xdr:rowOff>
    </xdr:to>
    <xdr:cxnSp macro="">
      <xdr:nvCxnSpPr>
        <xdr:cNvPr id="37" name="Straight Connector 36">
          <a:extLst>
            <a:ext uri="{FF2B5EF4-FFF2-40B4-BE49-F238E27FC236}">
              <a16:creationId xmlns="" xmlns:a16="http://schemas.microsoft.com/office/drawing/2014/main" id="{00000000-0008-0000-0000-000025000000}"/>
            </a:ext>
          </a:extLst>
        </xdr:cNvPr>
        <xdr:cNvCxnSpPr/>
      </xdr:nvCxnSpPr>
      <xdr:spPr>
        <a:xfrm>
          <a:off x="3578678" y="14106071"/>
          <a:ext cx="11053536" cy="11112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27214</xdr:colOff>
      <xdr:row>55</xdr:row>
      <xdr:rowOff>0</xdr:rowOff>
    </xdr:from>
    <xdr:to>
      <xdr:col>12</xdr:col>
      <xdr:colOff>27215</xdr:colOff>
      <xdr:row>57</xdr:row>
      <xdr:rowOff>0</xdr:rowOff>
    </xdr:to>
    <xdr:cxnSp macro="">
      <xdr:nvCxnSpPr>
        <xdr:cNvPr id="38" name="Straight Connector 37">
          <a:extLst>
            <a:ext uri="{FF2B5EF4-FFF2-40B4-BE49-F238E27FC236}">
              <a16:creationId xmlns="" xmlns:a16="http://schemas.microsoft.com/office/drawing/2014/main" id="{00000000-0008-0000-0000-000026000000}"/>
            </a:ext>
          </a:extLst>
        </xdr:cNvPr>
        <xdr:cNvCxnSpPr/>
      </xdr:nvCxnSpPr>
      <xdr:spPr>
        <a:xfrm flipV="1">
          <a:off x="3592285" y="14124214"/>
          <a:ext cx="11067144" cy="110671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13607</xdr:colOff>
      <xdr:row>54</xdr:row>
      <xdr:rowOff>562429</xdr:rowOff>
    </xdr:from>
    <xdr:to>
      <xdr:col>12</xdr:col>
      <xdr:colOff>0</xdr:colOff>
      <xdr:row>56</xdr:row>
      <xdr:rowOff>494393</xdr:rowOff>
    </xdr:to>
    <xdr:cxnSp macro="">
      <xdr:nvCxnSpPr>
        <xdr:cNvPr id="39" name="Straight Connector 38">
          <a:extLst>
            <a:ext uri="{FF2B5EF4-FFF2-40B4-BE49-F238E27FC236}">
              <a16:creationId xmlns="" xmlns:a16="http://schemas.microsoft.com/office/drawing/2014/main" id="{00000000-0008-0000-0000-000027000000}"/>
            </a:ext>
          </a:extLst>
        </xdr:cNvPr>
        <xdr:cNvCxnSpPr/>
      </xdr:nvCxnSpPr>
      <xdr:spPr>
        <a:xfrm>
          <a:off x="3578678" y="25527000"/>
          <a:ext cx="11053536" cy="11112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27214</xdr:colOff>
      <xdr:row>55</xdr:row>
      <xdr:rowOff>0</xdr:rowOff>
    </xdr:from>
    <xdr:to>
      <xdr:col>12</xdr:col>
      <xdr:colOff>27215</xdr:colOff>
      <xdr:row>57</xdr:row>
      <xdr:rowOff>0</xdr:rowOff>
    </xdr:to>
    <xdr:cxnSp macro="">
      <xdr:nvCxnSpPr>
        <xdr:cNvPr id="40" name="Straight Connector 39">
          <a:extLst>
            <a:ext uri="{FF2B5EF4-FFF2-40B4-BE49-F238E27FC236}">
              <a16:creationId xmlns="" xmlns:a16="http://schemas.microsoft.com/office/drawing/2014/main" id="{00000000-0008-0000-0000-000028000000}"/>
            </a:ext>
          </a:extLst>
        </xdr:cNvPr>
        <xdr:cNvCxnSpPr/>
      </xdr:nvCxnSpPr>
      <xdr:spPr>
        <a:xfrm flipV="1">
          <a:off x="3592285" y="14124214"/>
          <a:ext cx="11067144" cy="110671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13607</xdr:colOff>
      <xdr:row>70</xdr:row>
      <xdr:rowOff>571500</xdr:rowOff>
    </xdr:from>
    <xdr:to>
      <xdr:col>12</xdr:col>
      <xdr:colOff>0</xdr:colOff>
      <xdr:row>72</xdr:row>
      <xdr:rowOff>503464</xdr:rowOff>
    </xdr:to>
    <xdr:cxnSp macro="">
      <xdr:nvCxnSpPr>
        <xdr:cNvPr id="101" name="Straight Connector 100">
          <a:extLst>
            <a:ext uri="{FF2B5EF4-FFF2-40B4-BE49-F238E27FC236}">
              <a16:creationId xmlns="" xmlns:a16="http://schemas.microsoft.com/office/drawing/2014/main" id="{00000000-0008-0000-0000-000065000000}"/>
            </a:ext>
          </a:extLst>
        </xdr:cNvPr>
        <xdr:cNvCxnSpPr/>
      </xdr:nvCxnSpPr>
      <xdr:spPr>
        <a:xfrm>
          <a:off x="3578678" y="34680071"/>
          <a:ext cx="11053536" cy="11112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27214</xdr:colOff>
      <xdr:row>71</xdr:row>
      <xdr:rowOff>0</xdr:rowOff>
    </xdr:from>
    <xdr:to>
      <xdr:col>12</xdr:col>
      <xdr:colOff>27215</xdr:colOff>
      <xdr:row>73</xdr:row>
      <xdr:rowOff>0</xdr:rowOff>
    </xdr:to>
    <xdr:cxnSp macro="">
      <xdr:nvCxnSpPr>
        <xdr:cNvPr id="102" name="Straight Connector 101">
          <a:extLst>
            <a:ext uri="{FF2B5EF4-FFF2-40B4-BE49-F238E27FC236}">
              <a16:creationId xmlns="" xmlns:a16="http://schemas.microsoft.com/office/drawing/2014/main" id="{00000000-0008-0000-0000-000066000000}"/>
            </a:ext>
          </a:extLst>
        </xdr:cNvPr>
        <xdr:cNvCxnSpPr/>
      </xdr:nvCxnSpPr>
      <xdr:spPr>
        <a:xfrm flipV="1">
          <a:off x="3592285" y="34698214"/>
          <a:ext cx="11067144" cy="110671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13607</xdr:colOff>
      <xdr:row>70</xdr:row>
      <xdr:rowOff>571500</xdr:rowOff>
    </xdr:from>
    <xdr:to>
      <xdr:col>12</xdr:col>
      <xdr:colOff>0</xdr:colOff>
      <xdr:row>72</xdr:row>
      <xdr:rowOff>503464</xdr:rowOff>
    </xdr:to>
    <xdr:cxnSp macro="">
      <xdr:nvCxnSpPr>
        <xdr:cNvPr id="103" name="Straight Connector 102">
          <a:extLst>
            <a:ext uri="{FF2B5EF4-FFF2-40B4-BE49-F238E27FC236}">
              <a16:creationId xmlns="" xmlns:a16="http://schemas.microsoft.com/office/drawing/2014/main" id="{00000000-0008-0000-0000-000067000000}"/>
            </a:ext>
          </a:extLst>
        </xdr:cNvPr>
        <xdr:cNvCxnSpPr/>
      </xdr:nvCxnSpPr>
      <xdr:spPr>
        <a:xfrm>
          <a:off x="3578678" y="34680071"/>
          <a:ext cx="11053536" cy="11112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27214</xdr:colOff>
      <xdr:row>71</xdr:row>
      <xdr:rowOff>0</xdr:rowOff>
    </xdr:from>
    <xdr:to>
      <xdr:col>12</xdr:col>
      <xdr:colOff>27215</xdr:colOff>
      <xdr:row>73</xdr:row>
      <xdr:rowOff>0</xdr:rowOff>
    </xdr:to>
    <xdr:cxnSp macro="">
      <xdr:nvCxnSpPr>
        <xdr:cNvPr id="104" name="Straight Connector 103">
          <a:extLst>
            <a:ext uri="{FF2B5EF4-FFF2-40B4-BE49-F238E27FC236}">
              <a16:creationId xmlns="" xmlns:a16="http://schemas.microsoft.com/office/drawing/2014/main" id="{00000000-0008-0000-0000-000068000000}"/>
            </a:ext>
          </a:extLst>
        </xdr:cNvPr>
        <xdr:cNvCxnSpPr/>
      </xdr:nvCxnSpPr>
      <xdr:spPr>
        <a:xfrm flipV="1">
          <a:off x="3592285" y="34698214"/>
          <a:ext cx="11067144" cy="110671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13607</xdr:colOff>
      <xdr:row>58</xdr:row>
      <xdr:rowOff>571500</xdr:rowOff>
    </xdr:from>
    <xdr:to>
      <xdr:col>12</xdr:col>
      <xdr:colOff>0</xdr:colOff>
      <xdr:row>60</xdr:row>
      <xdr:rowOff>503464</xdr:rowOff>
    </xdr:to>
    <xdr:cxnSp macro="">
      <xdr:nvCxnSpPr>
        <xdr:cNvPr id="125" name="Straight Connector 124">
          <a:extLst>
            <a:ext uri="{FF2B5EF4-FFF2-40B4-BE49-F238E27FC236}">
              <a16:creationId xmlns="" xmlns:a16="http://schemas.microsoft.com/office/drawing/2014/main" id="{00000000-0008-0000-0000-00007D000000}"/>
            </a:ext>
          </a:extLst>
        </xdr:cNvPr>
        <xdr:cNvCxnSpPr/>
      </xdr:nvCxnSpPr>
      <xdr:spPr>
        <a:xfrm>
          <a:off x="3578678" y="34680071"/>
          <a:ext cx="11053536" cy="11112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27214</xdr:colOff>
      <xdr:row>59</xdr:row>
      <xdr:rowOff>0</xdr:rowOff>
    </xdr:from>
    <xdr:to>
      <xdr:col>12</xdr:col>
      <xdr:colOff>27215</xdr:colOff>
      <xdr:row>61</xdr:row>
      <xdr:rowOff>0</xdr:rowOff>
    </xdr:to>
    <xdr:cxnSp macro="">
      <xdr:nvCxnSpPr>
        <xdr:cNvPr id="126" name="Straight Connector 125">
          <a:extLst>
            <a:ext uri="{FF2B5EF4-FFF2-40B4-BE49-F238E27FC236}">
              <a16:creationId xmlns="" xmlns:a16="http://schemas.microsoft.com/office/drawing/2014/main" id="{00000000-0008-0000-0000-00007E000000}"/>
            </a:ext>
          </a:extLst>
        </xdr:cNvPr>
        <xdr:cNvCxnSpPr/>
      </xdr:nvCxnSpPr>
      <xdr:spPr>
        <a:xfrm flipV="1">
          <a:off x="3592285" y="34698214"/>
          <a:ext cx="11067144" cy="110671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13607</xdr:colOff>
      <xdr:row>58</xdr:row>
      <xdr:rowOff>571500</xdr:rowOff>
    </xdr:from>
    <xdr:to>
      <xdr:col>12</xdr:col>
      <xdr:colOff>0</xdr:colOff>
      <xdr:row>60</xdr:row>
      <xdr:rowOff>503464</xdr:rowOff>
    </xdr:to>
    <xdr:cxnSp macro="">
      <xdr:nvCxnSpPr>
        <xdr:cNvPr id="127" name="Straight Connector 126">
          <a:extLst>
            <a:ext uri="{FF2B5EF4-FFF2-40B4-BE49-F238E27FC236}">
              <a16:creationId xmlns="" xmlns:a16="http://schemas.microsoft.com/office/drawing/2014/main" id="{00000000-0008-0000-0000-00007F000000}"/>
            </a:ext>
          </a:extLst>
        </xdr:cNvPr>
        <xdr:cNvCxnSpPr/>
      </xdr:nvCxnSpPr>
      <xdr:spPr>
        <a:xfrm>
          <a:off x="3578678" y="34680071"/>
          <a:ext cx="11053536" cy="11112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27214</xdr:colOff>
      <xdr:row>59</xdr:row>
      <xdr:rowOff>0</xdr:rowOff>
    </xdr:from>
    <xdr:to>
      <xdr:col>12</xdr:col>
      <xdr:colOff>27215</xdr:colOff>
      <xdr:row>61</xdr:row>
      <xdr:rowOff>0</xdr:rowOff>
    </xdr:to>
    <xdr:cxnSp macro="">
      <xdr:nvCxnSpPr>
        <xdr:cNvPr id="128" name="Straight Connector 127">
          <a:extLst>
            <a:ext uri="{FF2B5EF4-FFF2-40B4-BE49-F238E27FC236}">
              <a16:creationId xmlns="" xmlns:a16="http://schemas.microsoft.com/office/drawing/2014/main" id="{00000000-0008-0000-0000-000080000000}"/>
            </a:ext>
          </a:extLst>
        </xdr:cNvPr>
        <xdr:cNvCxnSpPr/>
      </xdr:nvCxnSpPr>
      <xdr:spPr>
        <a:xfrm flipV="1">
          <a:off x="3592285" y="34698214"/>
          <a:ext cx="11067144" cy="110671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13607</xdr:colOff>
      <xdr:row>22</xdr:row>
      <xdr:rowOff>571500</xdr:rowOff>
    </xdr:from>
    <xdr:to>
      <xdr:col>12</xdr:col>
      <xdr:colOff>0</xdr:colOff>
      <xdr:row>24</xdr:row>
      <xdr:rowOff>503464</xdr:rowOff>
    </xdr:to>
    <xdr:cxnSp macro="">
      <xdr:nvCxnSpPr>
        <xdr:cNvPr id="96" name="Straight Connector 95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3401786" y="5429250"/>
          <a:ext cx="10545535" cy="110217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27214</xdr:colOff>
      <xdr:row>23</xdr:row>
      <xdr:rowOff>0</xdr:rowOff>
    </xdr:from>
    <xdr:to>
      <xdr:col>12</xdr:col>
      <xdr:colOff>27215</xdr:colOff>
      <xdr:row>25</xdr:row>
      <xdr:rowOff>0</xdr:rowOff>
    </xdr:to>
    <xdr:cxnSp macro="">
      <xdr:nvCxnSpPr>
        <xdr:cNvPr id="97" name="Straight Connector 96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CxnSpPr/>
      </xdr:nvCxnSpPr>
      <xdr:spPr>
        <a:xfrm flipV="1">
          <a:off x="3415393" y="5442857"/>
          <a:ext cx="10559143" cy="1115786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13607</xdr:colOff>
      <xdr:row>34</xdr:row>
      <xdr:rowOff>571500</xdr:rowOff>
    </xdr:from>
    <xdr:to>
      <xdr:col>12</xdr:col>
      <xdr:colOff>0</xdr:colOff>
      <xdr:row>36</xdr:row>
      <xdr:rowOff>503464</xdr:rowOff>
    </xdr:to>
    <xdr:cxnSp macro="">
      <xdr:nvCxnSpPr>
        <xdr:cNvPr id="100" name="Straight Connector 99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3401786" y="11498036"/>
          <a:ext cx="10545535" cy="110217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27214</xdr:colOff>
      <xdr:row>35</xdr:row>
      <xdr:rowOff>0</xdr:rowOff>
    </xdr:from>
    <xdr:to>
      <xdr:col>12</xdr:col>
      <xdr:colOff>27215</xdr:colOff>
      <xdr:row>37</xdr:row>
      <xdr:rowOff>0</xdr:rowOff>
    </xdr:to>
    <xdr:cxnSp macro="">
      <xdr:nvCxnSpPr>
        <xdr:cNvPr id="105" name="Straight Connector 104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CxnSpPr/>
      </xdr:nvCxnSpPr>
      <xdr:spPr>
        <a:xfrm flipV="1">
          <a:off x="3415393" y="11511643"/>
          <a:ext cx="10559143" cy="1115786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13607</xdr:colOff>
      <xdr:row>38</xdr:row>
      <xdr:rowOff>571500</xdr:rowOff>
    </xdr:from>
    <xdr:to>
      <xdr:col>12</xdr:col>
      <xdr:colOff>0</xdr:colOff>
      <xdr:row>40</xdr:row>
      <xdr:rowOff>503464</xdr:rowOff>
    </xdr:to>
    <xdr:cxnSp macro="">
      <xdr:nvCxnSpPr>
        <xdr:cNvPr id="106" name="Straight Connector 105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3401786" y="14532429"/>
          <a:ext cx="10545535" cy="110217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27214</xdr:colOff>
      <xdr:row>39</xdr:row>
      <xdr:rowOff>0</xdr:rowOff>
    </xdr:from>
    <xdr:to>
      <xdr:col>12</xdr:col>
      <xdr:colOff>27215</xdr:colOff>
      <xdr:row>41</xdr:row>
      <xdr:rowOff>0</xdr:rowOff>
    </xdr:to>
    <xdr:cxnSp macro="">
      <xdr:nvCxnSpPr>
        <xdr:cNvPr id="107" name="Straight Connector 106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CxnSpPr/>
      </xdr:nvCxnSpPr>
      <xdr:spPr>
        <a:xfrm flipV="1">
          <a:off x="3415393" y="14546036"/>
          <a:ext cx="10559143" cy="111578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13607</xdr:colOff>
      <xdr:row>66</xdr:row>
      <xdr:rowOff>571500</xdr:rowOff>
    </xdr:from>
    <xdr:to>
      <xdr:col>12</xdr:col>
      <xdr:colOff>0</xdr:colOff>
      <xdr:row>68</xdr:row>
      <xdr:rowOff>503464</xdr:rowOff>
    </xdr:to>
    <xdr:cxnSp macro="">
      <xdr:nvCxnSpPr>
        <xdr:cNvPr id="108" name="Straight Connector 107">
          <a:extLst>
            <a:ext uri="{FF2B5EF4-FFF2-40B4-BE49-F238E27FC236}">
              <a16:creationId xmlns="" xmlns:a16="http://schemas.microsoft.com/office/drawing/2014/main" id="{00000000-0008-0000-0000-000011000000}"/>
            </a:ext>
          </a:extLst>
        </xdr:cNvPr>
        <xdr:cNvCxnSpPr/>
      </xdr:nvCxnSpPr>
      <xdr:spPr>
        <a:xfrm>
          <a:off x="3401786" y="44168786"/>
          <a:ext cx="10545535" cy="110217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27214</xdr:colOff>
      <xdr:row>67</xdr:row>
      <xdr:rowOff>0</xdr:rowOff>
    </xdr:from>
    <xdr:to>
      <xdr:col>12</xdr:col>
      <xdr:colOff>27215</xdr:colOff>
      <xdr:row>69</xdr:row>
      <xdr:rowOff>0</xdr:rowOff>
    </xdr:to>
    <xdr:cxnSp macro="">
      <xdr:nvCxnSpPr>
        <xdr:cNvPr id="145" name="Straight Connector 144">
          <a:extLst>
            <a:ext uri="{FF2B5EF4-FFF2-40B4-BE49-F238E27FC236}">
              <a16:creationId xmlns="" xmlns:a16="http://schemas.microsoft.com/office/drawing/2014/main" id="{00000000-0008-0000-0000-000012000000}"/>
            </a:ext>
          </a:extLst>
        </xdr:cNvPr>
        <xdr:cNvCxnSpPr/>
      </xdr:nvCxnSpPr>
      <xdr:spPr>
        <a:xfrm flipV="1">
          <a:off x="3415393" y="44182393"/>
          <a:ext cx="10559143" cy="1115786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13607</xdr:colOff>
      <xdr:row>66</xdr:row>
      <xdr:rowOff>571500</xdr:rowOff>
    </xdr:from>
    <xdr:to>
      <xdr:col>12</xdr:col>
      <xdr:colOff>0</xdr:colOff>
      <xdr:row>68</xdr:row>
      <xdr:rowOff>503464</xdr:rowOff>
    </xdr:to>
    <xdr:cxnSp macro="">
      <xdr:nvCxnSpPr>
        <xdr:cNvPr id="146" name="Straight Connector 145">
          <a:extLst>
            <a:ext uri="{FF2B5EF4-FFF2-40B4-BE49-F238E27FC236}">
              <a16:creationId xmlns="" xmlns:a16="http://schemas.microsoft.com/office/drawing/2014/main" id="{00000000-0008-0000-0000-000013000000}"/>
            </a:ext>
          </a:extLst>
        </xdr:cNvPr>
        <xdr:cNvCxnSpPr/>
      </xdr:nvCxnSpPr>
      <xdr:spPr>
        <a:xfrm>
          <a:off x="3401786" y="44168786"/>
          <a:ext cx="10545535" cy="110217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27214</xdr:colOff>
      <xdr:row>67</xdr:row>
      <xdr:rowOff>0</xdr:rowOff>
    </xdr:from>
    <xdr:to>
      <xdr:col>12</xdr:col>
      <xdr:colOff>27215</xdr:colOff>
      <xdr:row>69</xdr:row>
      <xdr:rowOff>0</xdr:rowOff>
    </xdr:to>
    <xdr:cxnSp macro="">
      <xdr:nvCxnSpPr>
        <xdr:cNvPr id="147" name="Straight Connector 146">
          <a:extLst>
            <a:ext uri="{FF2B5EF4-FFF2-40B4-BE49-F238E27FC236}">
              <a16:creationId xmlns="" xmlns:a16="http://schemas.microsoft.com/office/drawing/2014/main" id="{00000000-0008-0000-0000-000014000000}"/>
            </a:ext>
          </a:extLst>
        </xdr:cNvPr>
        <xdr:cNvCxnSpPr/>
      </xdr:nvCxnSpPr>
      <xdr:spPr>
        <a:xfrm flipV="1">
          <a:off x="3415393" y="44182393"/>
          <a:ext cx="10559143" cy="1115786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13607</xdr:colOff>
      <xdr:row>78</xdr:row>
      <xdr:rowOff>571500</xdr:rowOff>
    </xdr:from>
    <xdr:to>
      <xdr:col>12</xdr:col>
      <xdr:colOff>0</xdr:colOff>
      <xdr:row>80</xdr:row>
      <xdr:rowOff>503464</xdr:rowOff>
    </xdr:to>
    <xdr:cxnSp macro="">
      <xdr:nvCxnSpPr>
        <xdr:cNvPr id="148" name="Straight Connector 147">
          <a:extLst>
            <a:ext uri="{FF2B5EF4-FFF2-40B4-BE49-F238E27FC236}">
              <a16:creationId xmlns="" xmlns:a16="http://schemas.microsoft.com/office/drawing/2014/main" id="{00000000-0008-0000-0000-00000D000000}"/>
            </a:ext>
          </a:extLst>
        </xdr:cNvPr>
        <xdr:cNvCxnSpPr/>
      </xdr:nvCxnSpPr>
      <xdr:spPr>
        <a:xfrm>
          <a:off x="3401786" y="49489179"/>
          <a:ext cx="10545535" cy="110217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27214</xdr:colOff>
      <xdr:row>79</xdr:row>
      <xdr:rowOff>0</xdr:rowOff>
    </xdr:from>
    <xdr:to>
      <xdr:col>12</xdr:col>
      <xdr:colOff>27215</xdr:colOff>
      <xdr:row>81</xdr:row>
      <xdr:rowOff>0</xdr:rowOff>
    </xdr:to>
    <xdr:cxnSp macro="">
      <xdr:nvCxnSpPr>
        <xdr:cNvPr id="149" name="Straight Connector 148">
          <a:extLst>
            <a:ext uri="{FF2B5EF4-FFF2-40B4-BE49-F238E27FC236}">
              <a16:creationId xmlns="" xmlns:a16="http://schemas.microsoft.com/office/drawing/2014/main" id="{00000000-0008-0000-0000-00000E000000}"/>
            </a:ext>
          </a:extLst>
        </xdr:cNvPr>
        <xdr:cNvCxnSpPr/>
      </xdr:nvCxnSpPr>
      <xdr:spPr>
        <a:xfrm flipV="1">
          <a:off x="3415393" y="49502786"/>
          <a:ext cx="10559143" cy="111578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13607</xdr:colOff>
      <xdr:row>78</xdr:row>
      <xdr:rowOff>571500</xdr:rowOff>
    </xdr:from>
    <xdr:to>
      <xdr:col>12</xdr:col>
      <xdr:colOff>0</xdr:colOff>
      <xdr:row>80</xdr:row>
      <xdr:rowOff>503464</xdr:rowOff>
    </xdr:to>
    <xdr:cxnSp macro="">
      <xdr:nvCxnSpPr>
        <xdr:cNvPr id="150" name="Straight Connector 149">
          <a:extLst>
            <a:ext uri="{FF2B5EF4-FFF2-40B4-BE49-F238E27FC236}">
              <a16:creationId xmlns="" xmlns:a16="http://schemas.microsoft.com/office/drawing/2014/main" id="{00000000-0008-0000-0000-00000F000000}"/>
            </a:ext>
          </a:extLst>
        </xdr:cNvPr>
        <xdr:cNvCxnSpPr/>
      </xdr:nvCxnSpPr>
      <xdr:spPr>
        <a:xfrm>
          <a:off x="3401786" y="49489179"/>
          <a:ext cx="10545535" cy="110217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27214</xdr:colOff>
      <xdr:row>79</xdr:row>
      <xdr:rowOff>0</xdr:rowOff>
    </xdr:from>
    <xdr:to>
      <xdr:col>12</xdr:col>
      <xdr:colOff>27215</xdr:colOff>
      <xdr:row>81</xdr:row>
      <xdr:rowOff>0</xdr:rowOff>
    </xdr:to>
    <xdr:cxnSp macro="">
      <xdr:nvCxnSpPr>
        <xdr:cNvPr id="151" name="Straight Connector 150">
          <a:extLst>
            <a:ext uri="{FF2B5EF4-FFF2-40B4-BE49-F238E27FC236}">
              <a16:creationId xmlns="" xmlns:a16="http://schemas.microsoft.com/office/drawing/2014/main" id="{00000000-0008-0000-0000-000010000000}"/>
            </a:ext>
          </a:extLst>
        </xdr:cNvPr>
        <xdr:cNvCxnSpPr/>
      </xdr:nvCxnSpPr>
      <xdr:spPr>
        <a:xfrm flipV="1">
          <a:off x="3415393" y="49502786"/>
          <a:ext cx="10559143" cy="111578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13607</xdr:colOff>
      <xdr:row>10</xdr:row>
      <xdr:rowOff>571500</xdr:rowOff>
    </xdr:from>
    <xdr:to>
      <xdr:col>12</xdr:col>
      <xdr:colOff>0</xdr:colOff>
      <xdr:row>12</xdr:row>
      <xdr:rowOff>503464</xdr:rowOff>
    </xdr:to>
    <xdr:cxnSp macro="">
      <xdr:nvCxnSpPr>
        <xdr:cNvPr id="152" name="Straight Connector 151">
          <a:extLst>
            <a:ext uri="{FF2B5EF4-FFF2-40B4-BE49-F238E27FC236}">
              <a16:creationId xmlns="" xmlns:a16="http://schemas.microsoft.com/office/drawing/2014/main" id="{00000000-0008-0000-0000-00000D000000}"/>
            </a:ext>
          </a:extLst>
        </xdr:cNvPr>
        <xdr:cNvCxnSpPr/>
      </xdr:nvCxnSpPr>
      <xdr:spPr>
        <a:xfrm>
          <a:off x="3401786" y="51462214"/>
          <a:ext cx="10545535" cy="1102179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27214</xdr:colOff>
      <xdr:row>11</xdr:row>
      <xdr:rowOff>0</xdr:rowOff>
    </xdr:from>
    <xdr:to>
      <xdr:col>12</xdr:col>
      <xdr:colOff>27215</xdr:colOff>
      <xdr:row>13</xdr:row>
      <xdr:rowOff>0</xdr:rowOff>
    </xdr:to>
    <xdr:cxnSp macro="">
      <xdr:nvCxnSpPr>
        <xdr:cNvPr id="153" name="Straight Connector 152">
          <a:extLst>
            <a:ext uri="{FF2B5EF4-FFF2-40B4-BE49-F238E27FC236}">
              <a16:creationId xmlns="" xmlns:a16="http://schemas.microsoft.com/office/drawing/2014/main" id="{00000000-0008-0000-0000-00000E000000}"/>
            </a:ext>
          </a:extLst>
        </xdr:cNvPr>
        <xdr:cNvCxnSpPr/>
      </xdr:nvCxnSpPr>
      <xdr:spPr>
        <a:xfrm flipV="1">
          <a:off x="3415393" y="51475821"/>
          <a:ext cx="10559143" cy="1115786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13607</xdr:colOff>
      <xdr:row>10</xdr:row>
      <xdr:rowOff>571500</xdr:rowOff>
    </xdr:from>
    <xdr:to>
      <xdr:col>12</xdr:col>
      <xdr:colOff>0</xdr:colOff>
      <xdr:row>12</xdr:row>
      <xdr:rowOff>503464</xdr:rowOff>
    </xdr:to>
    <xdr:cxnSp macro="">
      <xdr:nvCxnSpPr>
        <xdr:cNvPr id="154" name="Straight Connector 153">
          <a:extLst>
            <a:ext uri="{FF2B5EF4-FFF2-40B4-BE49-F238E27FC236}">
              <a16:creationId xmlns="" xmlns:a16="http://schemas.microsoft.com/office/drawing/2014/main" id="{00000000-0008-0000-0000-00000F000000}"/>
            </a:ext>
          </a:extLst>
        </xdr:cNvPr>
        <xdr:cNvCxnSpPr/>
      </xdr:nvCxnSpPr>
      <xdr:spPr>
        <a:xfrm>
          <a:off x="3401786" y="51462214"/>
          <a:ext cx="10545535" cy="1102179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27214</xdr:colOff>
      <xdr:row>11</xdr:row>
      <xdr:rowOff>0</xdr:rowOff>
    </xdr:from>
    <xdr:to>
      <xdr:col>12</xdr:col>
      <xdr:colOff>27215</xdr:colOff>
      <xdr:row>13</xdr:row>
      <xdr:rowOff>0</xdr:rowOff>
    </xdr:to>
    <xdr:cxnSp macro="">
      <xdr:nvCxnSpPr>
        <xdr:cNvPr id="155" name="Straight Connector 154">
          <a:extLst>
            <a:ext uri="{FF2B5EF4-FFF2-40B4-BE49-F238E27FC236}">
              <a16:creationId xmlns="" xmlns:a16="http://schemas.microsoft.com/office/drawing/2014/main" id="{00000000-0008-0000-0000-000010000000}"/>
            </a:ext>
          </a:extLst>
        </xdr:cNvPr>
        <xdr:cNvCxnSpPr/>
      </xdr:nvCxnSpPr>
      <xdr:spPr>
        <a:xfrm flipV="1">
          <a:off x="3415393" y="51475821"/>
          <a:ext cx="10559143" cy="1115786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13607</xdr:colOff>
      <xdr:row>18</xdr:row>
      <xdr:rowOff>571500</xdr:rowOff>
    </xdr:from>
    <xdr:to>
      <xdr:col>12</xdr:col>
      <xdr:colOff>0</xdr:colOff>
      <xdr:row>20</xdr:row>
      <xdr:rowOff>503464</xdr:rowOff>
    </xdr:to>
    <xdr:cxnSp macro="">
      <xdr:nvCxnSpPr>
        <xdr:cNvPr id="164" name="Straight Connector 163">
          <a:extLst>
            <a:ext uri="{FF2B5EF4-FFF2-40B4-BE49-F238E27FC236}">
              <a16:creationId xmlns="" xmlns:a16="http://schemas.microsoft.com/office/drawing/2014/main" id="{00000000-0008-0000-0000-00000D000000}"/>
            </a:ext>
          </a:extLst>
        </xdr:cNvPr>
        <xdr:cNvCxnSpPr/>
      </xdr:nvCxnSpPr>
      <xdr:spPr>
        <a:xfrm>
          <a:off x="3401786" y="53217536"/>
          <a:ext cx="10545535" cy="110217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27214</xdr:colOff>
      <xdr:row>19</xdr:row>
      <xdr:rowOff>0</xdr:rowOff>
    </xdr:from>
    <xdr:to>
      <xdr:col>12</xdr:col>
      <xdr:colOff>27215</xdr:colOff>
      <xdr:row>21</xdr:row>
      <xdr:rowOff>0</xdr:rowOff>
    </xdr:to>
    <xdr:cxnSp macro="">
      <xdr:nvCxnSpPr>
        <xdr:cNvPr id="165" name="Straight Connector 164">
          <a:extLst>
            <a:ext uri="{FF2B5EF4-FFF2-40B4-BE49-F238E27FC236}">
              <a16:creationId xmlns="" xmlns:a16="http://schemas.microsoft.com/office/drawing/2014/main" id="{00000000-0008-0000-0000-00000E000000}"/>
            </a:ext>
          </a:extLst>
        </xdr:cNvPr>
        <xdr:cNvCxnSpPr/>
      </xdr:nvCxnSpPr>
      <xdr:spPr>
        <a:xfrm flipV="1">
          <a:off x="3415393" y="53231143"/>
          <a:ext cx="10559143" cy="1115786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13607</xdr:colOff>
      <xdr:row>18</xdr:row>
      <xdr:rowOff>571500</xdr:rowOff>
    </xdr:from>
    <xdr:to>
      <xdr:col>12</xdr:col>
      <xdr:colOff>0</xdr:colOff>
      <xdr:row>20</xdr:row>
      <xdr:rowOff>503464</xdr:rowOff>
    </xdr:to>
    <xdr:cxnSp macro="">
      <xdr:nvCxnSpPr>
        <xdr:cNvPr id="166" name="Straight Connector 165">
          <a:extLst>
            <a:ext uri="{FF2B5EF4-FFF2-40B4-BE49-F238E27FC236}">
              <a16:creationId xmlns="" xmlns:a16="http://schemas.microsoft.com/office/drawing/2014/main" id="{00000000-0008-0000-0000-00000F000000}"/>
            </a:ext>
          </a:extLst>
        </xdr:cNvPr>
        <xdr:cNvCxnSpPr/>
      </xdr:nvCxnSpPr>
      <xdr:spPr>
        <a:xfrm>
          <a:off x="3401786" y="53217536"/>
          <a:ext cx="10545535" cy="110217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27214</xdr:colOff>
      <xdr:row>19</xdr:row>
      <xdr:rowOff>0</xdr:rowOff>
    </xdr:from>
    <xdr:to>
      <xdr:col>12</xdr:col>
      <xdr:colOff>27215</xdr:colOff>
      <xdr:row>21</xdr:row>
      <xdr:rowOff>0</xdr:rowOff>
    </xdr:to>
    <xdr:cxnSp macro="">
      <xdr:nvCxnSpPr>
        <xdr:cNvPr id="167" name="Straight Connector 166">
          <a:extLst>
            <a:ext uri="{FF2B5EF4-FFF2-40B4-BE49-F238E27FC236}">
              <a16:creationId xmlns="" xmlns:a16="http://schemas.microsoft.com/office/drawing/2014/main" id="{00000000-0008-0000-0000-000010000000}"/>
            </a:ext>
          </a:extLst>
        </xdr:cNvPr>
        <xdr:cNvCxnSpPr/>
      </xdr:nvCxnSpPr>
      <xdr:spPr>
        <a:xfrm flipV="1">
          <a:off x="3415393" y="53231143"/>
          <a:ext cx="10559143" cy="1115786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75</xdr:row>
      <xdr:rowOff>0</xdr:rowOff>
    </xdr:from>
    <xdr:to>
      <xdr:col>11</xdr:col>
      <xdr:colOff>1853293</xdr:colOff>
      <xdr:row>76</xdr:row>
      <xdr:rowOff>522514</xdr:rowOff>
    </xdr:to>
    <xdr:cxnSp macro="">
      <xdr:nvCxnSpPr>
        <xdr:cNvPr id="78" name="Straight Connector 77">
          <a:extLst>
            <a:ext uri="{FF2B5EF4-FFF2-40B4-BE49-F238E27FC236}">
              <a16:creationId xmlns="" xmlns:a16="http://schemas.microsoft.com/office/drawing/2014/main" id="{00000000-0008-0000-0000-00000F000000}"/>
            </a:ext>
          </a:extLst>
        </xdr:cNvPr>
        <xdr:cNvCxnSpPr/>
      </xdr:nvCxnSpPr>
      <xdr:spPr>
        <a:xfrm>
          <a:off x="3752850" y="48482250"/>
          <a:ext cx="11206843" cy="1113064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75</xdr:row>
      <xdr:rowOff>0</xdr:rowOff>
    </xdr:from>
    <xdr:to>
      <xdr:col>12</xdr:col>
      <xdr:colOff>1</xdr:colOff>
      <xdr:row>77</xdr:row>
      <xdr:rowOff>0</xdr:rowOff>
    </xdr:to>
    <xdr:cxnSp macro="">
      <xdr:nvCxnSpPr>
        <xdr:cNvPr id="79" name="Straight Connector 78">
          <a:extLst>
            <a:ext uri="{FF2B5EF4-FFF2-40B4-BE49-F238E27FC236}">
              <a16:creationId xmlns="" xmlns:a16="http://schemas.microsoft.com/office/drawing/2014/main" id="{00000000-0008-0000-0000-000010000000}"/>
            </a:ext>
          </a:extLst>
        </xdr:cNvPr>
        <xdr:cNvCxnSpPr/>
      </xdr:nvCxnSpPr>
      <xdr:spPr>
        <a:xfrm flipV="1">
          <a:off x="3752850" y="48482250"/>
          <a:ext cx="11220451" cy="11239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43</xdr:row>
      <xdr:rowOff>0</xdr:rowOff>
    </xdr:from>
    <xdr:to>
      <xdr:col>12</xdr:col>
      <xdr:colOff>1</xdr:colOff>
      <xdr:row>45</xdr:row>
      <xdr:rowOff>0</xdr:rowOff>
    </xdr:to>
    <xdr:cxnSp macro="">
      <xdr:nvCxnSpPr>
        <xdr:cNvPr id="80" name="Straight Connector 79">
          <a:extLst>
            <a:ext uri="{FF2B5EF4-FFF2-40B4-BE49-F238E27FC236}">
              <a16:creationId xmlns="" xmlns:a16="http://schemas.microsoft.com/office/drawing/2014/main" id="{00000000-0008-0000-0000-000010000000}"/>
            </a:ext>
          </a:extLst>
        </xdr:cNvPr>
        <xdr:cNvCxnSpPr/>
      </xdr:nvCxnSpPr>
      <xdr:spPr>
        <a:xfrm flipV="1">
          <a:off x="3752850" y="28822650"/>
          <a:ext cx="11220451" cy="11239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43</xdr:row>
      <xdr:rowOff>0</xdr:rowOff>
    </xdr:from>
    <xdr:to>
      <xdr:col>11</xdr:col>
      <xdr:colOff>1853293</xdr:colOff>
      <xdr:row>44</xdr:row>
      <xdr:rowOff>522514</xdr:rowOff>
    </xdr:to>
    <xdr:cxnSp macro="">
      <xdr:nvCxnSpPr>
        <xdr:cNvPr id="81" name="Straight Connector 80">
          <a:extLst>
            <a:ext uri="{FF2B5EF4-FFF2-40B4-BE49-F238E27FC236}">
              <a16:creationId xmlns="" xmlns:a16="http://schemas.microsoft.com/office/drawing/2014/main" id="{00000000-0008-0000-0000-00000B000000}"/>
            </a:ext>
          </a:extLst>
        </xdr:cNvPr>
        <xdr:cNvCxnSpPr/>
      </xdr:nvCxnSpPr>
      <xdr:spPr>
        <a:xfrm>
          <a:off x="3752850" y="28822650"/>
          <a:ext cx="11206843" cy="1113064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31</xdr:row>
      <xdr:rowOff>0</xdr:rowOff>
    </xdr:from>
    <xdr:to>
      <xdr:col>11</xdr:col>
      <xdr:colOff>1853293</xdr:colOff>
      <xdr:row>32</xdr:row>
      <xdr:rowOff>522514</xdr:rowOff>
    </xdr:to>
    <xdr:cxnSp macro="">
      <xdr:nvCxnSpPr>
        <xdr:cNvPr id="82" name="Straight Connector 81">
          <a:extLst>
            <a:ext uri="{FF2B5EF4-FFF2-40B4-BE49-F238E27FC236}">
              <a16:creationId xmlns="" xmlns:a16="http://schemas.microsoft.com/office/drawing/2014/main" id="{00000000-0008-0000-0000-00000B000000}"/>
            </a:ext>
          </a:extLst>
        </xdr:cNvPr>
        <xdr:cNvCxnSpPr/>
      </xdr:nvCxnSpPr>
      <xdr:spPr>
        <a:xfrm>
          <a:off x="3752850" y="21831300"/>
          <a:ext cx="11206843" cy="1113064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31</xdr:row>
      <xdr:rowOff>0</xdr:rowOff>
    </xdr:from>
    <xdr:to>
      <xdr:col>12</xdr:col>
      <xdr:colOff>1</xdr:colOff>
      <xdr:row>33</xdr:row>
      <xdr:rowOff>0</xdr:rowOff>
    </xdr:to>
    <xdr:cxnSp macro="">
      <xdr:nvCxnSpPr>
        <xdr:cNvPr id="83" name="Straight Connector 82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CxnSpPr/>
      </xdr:nvCxnSpPr>
      <xdr:spPr>
        <a:xfrm flipV="1">
          <a:off x="3752850" y="21831300"/>
          <a:ext cx="11220451" cy="11239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27</xdr:row>
      <xdr:rowOff>0</xdr:rowOff>
    </xdr:from>
    <xdr:to>
      <xdr:col>12</xdr:col>
      <xdr:colOff>1</xdr:colOff>
      <xdr:row>29</xdr:row>
      <xdr:rowOff>0</xdr:rowOff>
    </xdr:to>
    <xdr:cxnSp macro="">
      <xdr:nvCxnSpPr>
        <xdr:cNvPr id="84" name="Straight Connector 83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CxnSpPr/>
      </xdr:nvCxnSpPr>
      <xdr:spPr>
        <a:xfrm flipV="1">
          <a:off x="3752850" y="18783300"/>
          <a:ext cx="11220451" cy="11239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27</xdr:row>
      <xdr:rowOff>0</xdr:rowOff>
    </xdr:from>
    <xdr:to>
      <xdr:col>11</xdr:col>
      <xdr:colOff>1853293</xdr:colOff>
      <xdr:row>28</xdr:row>
      <xdr:rowOff>522514</xdr:rowOff>
    </xdr:to>
    <xdr:cxnSp macro="">
      <xdr:nvCxnSpPr>
        <xdr:cNvPr id="85" name="Straight Connector 84">
          <a:extLst>
            <a:ext uri="{FF2B5EF4-FFF2-40B4-BE49-F238E27FC236}">
              <a16:creationId xmlns="" xmlns:a16="http://schemas.microsoft.com/office/drawing/2014/main" id="{00000000-0008-0000-0000-00000B000000}"/>
            </a:ext>
          </a:extLst>
        </xdr:cNvPr>
        <xdr:cNvCxnSpPr/>
      </xdr:nvCxnSpPr>
      <xdr:spPr>
        <a:xfrm>
          <a:off x="3752850" y="18783300"/>
          <a:ext cx="11206843" cy="1113064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5"/>
  <sheetViews>
    <sheetView tabSelected="1" view="pageBreakPreview" zoomScale="50" zoomScaleNormal="60" zoomScaleSheetLayoutView="50" workbookViewId="0">
      <selection activeCell="W73" sqref="W73"/>
    </sheetView>
  </sheetViews>
  <sheetFormatPr defaultRowHeight="15" x14ac:dyDescent="0.2"/>
  <cols>
    <col min="1" max="1" width="6.109375" style="1" customWidth="1"/>
    <col min="2" max="3" width="12.44140625" style="1" customWidth="1"/>
    <col min="4" max="4" width="24.88671875" style="1" customWidth="1"/>
    <col min="5" max="5" width="13.33203125" style="1" customWidth="1"/>
    <col min="6" max="6" width="14.109375" style="1" customWidth="1"/>
    <col min="7" max="7" width="61.109375" style="1" customWidth="1"/>
    <col min="8" max="11" width="12.88671875" style="1" customWidth="1"/>
    <col min="12" max="12" width="27.88671875" style="1" customWidth="1"/>
    <col min="13" max="13" width="29.5546875" style="1" customWidth="1"/>
    <col min="14" max="14" width="9.6640625" style="1" customWidth="1"/>
    <col min="15" max="15" width="7.88671875" style="1" customWidth="1"/>
    <col min="16" max="16" width="7.109375" style="1" customWidth="1"/>
    <col min="17" max="17" width="8.88671875" style="1" customWidth="1"/>
    <col min="18" max="18" width="9" style="1" customWidth="1"/>
    <col min="19" max="19" width="11" style="1" customWidth="1"/>
    <col min="20" max="263" width="9.109375" style="1"/>
    <col min="264" max="264" width="6.109375" style="1" customWidth="1"/>
    <col min="265" max="265" width="19.88671875" style="1" customWidth="1"/>
    <col min="266" max="266" width="14.44140625" style="1" customWidth="1"/>
    <col min="267" max="267" width="12.88671875" style="1" customWidth="1"/>
    <col min="268" max="268" width="7" style="1" customWidth="1"/>
    <col min="269" max="269" width="11.109375" style="1" customWidth="1"/>
    <col min="270" max="270" width="12.5546875" style="1" customWidth="1"/>
    <col min="271" max="271" width="12" style="1" customWidth="1"/>
    <col min="272" max="272" width="11.88671875" style="1" customWidth="1"/>
    <col min="273" max="274" width="11.109375" style="1" customWidth="1"/>
    <col min="275" max="275" width="16.44140625" style="1" customWidth="1"/>
    <col min="276" max="519" width="9.109375" style="1"/>
    <col min="520" max="520" width="6.109375" style="1" customWidth="1"/>
    <col min="521" max="521" width="19.88671875" style="1" customWidth="1"/>
    <col min="522" max="522" width="14.44140625" style="1" customWidth="1"/>
    <col min="523" max="523" width="12.88671875" style="1" customWidth="1"/>
    <col min="524" max="524" width="7" style="1" customWidth="1"/>
    <col min="525" max="525" width="11.109375" style="1" customWidth="1"/>
    <col min="526" max="526" width="12.5546875" style="1" customWidth="1"/>
    <col min="527" max="527" width="12" style="1" customWidth="1"/>
    <col min="528" max="528" width="11.88671875" style="1" customWidth="1"/>
    <col min="529" max="530" width="11.109375" style="1" customWidth="1"/>
    <col min="531" max="531" width="16.44140625" style="1" customWidth="1"/>
    <col min="532" max="775" width="9.109375" style="1"/>
    <col min="776" max="776" width="6.109375" style="1" customWidth="1"/>
    <col min="777" max="777" width="19.88671875" style="1" customWidth="1"/>
    <col min="778" max="778" width="14.44140625" style="1" customWidth="1"/>
    <col min="779" max="779" width="12.88671875" style="1" customWidth="1"/>
    <col min="780" max="780" width="7" style="1" customWidth="1"/>
    <col min="781" max="781" width="11.109375" style="1" customWidth="1"/>
    <col min="782" max="782" width="12.5546875" style="1" customWidth="1"/>
    <col min="783" max="783" width="12" style="1" customWidth="1"/>
    <col min="784" max="784" width="11.88671875" style="1" customWidth="1"/>
    <col min="785" max="786" width="11.109375" style="1" customWidth="1"/>
    <col min="787" max="787" width="16.44140625" style="1" customWidth="1"/>
    <col min="788" max="1031" width="9.109375" style="1"/>
    <col min="1032" max="1032" width="6.109375" style="1" customWidth="1"/>
    <col min="1033" max="1033" width="19.88671875" style="1" customWidth="1"/>
    <col min="1034" max="1034" width="14.44140625" style="1" customWidth="1"/>
    <col min="1035" max="1035" width="12.88671875" style="1" customWidth="1"/>
    <col min="1036" max="1036" width="7" style="1" customWidth="1"/>
    <col min="1037" max="1037" width="11.109375" style="1" customWidth="1"/>
    <col min="1038" max="1038" width="12.5546875" style="1" customWidth="1"/>
    <col min="1039" max="1039" width="12" style="1" customWidth="1"/>
    <col min="1040" max="1040" width="11.88671875" style="1" customWidth="1"/>
    <col min="1041" max="1042" width="11.109375" style="1" customWidth="1"/>
    <col min="1043" max="1043" width="16.44140625" style="1" customWidth="1"/>
    <col min="1044" max="1287" width="9.109375" style="1"/>
    <col min="1288" max="1288" width="6.109375" style="1" customWidth="1"/>
    <col min="1289" max="1289" width="19.88671875" style="1" customWidth="1"/>
    <col min="1290" max="1290" width="14.44140625" style="1" customWidth="1"/>
    <col min="1291" max="1291" width="12.88671875" style="1" customWidth="1"/>
    <col min="1292" max="1292" width="7" style="1" customWidth="1"/>
    <col min="1293" max="1293" width="11.109375" style="1" customWidth="1"/>
    <col min="1294" max="1294" width="12.5546875" style="1" customWidth="1"/>
    <col min="1295" max="1295" width="12" style="1" customWidth="1"/>
    <col min="1296" max="1296" width="11.88671875" style="1" customWidth="1"/>
    <col min="1297" max="1298" width="11.109375" style="1" customWidth="1"/>
    <col min="1299" max="1299" width="16.44140625" style="1" customWidth="1"/>
    <col min="1300" max="1543" width="9.109375" style="1"/>
    <col min="1544" max="1544" width="6.109375" style="1" customWidth="1"/>
    <col min="1545" max="1545" width="19.88671875" style="1" customWidth="1"/>
    <col min="1546" max="1546" width="14.44140625" style="1" customWidth="1"/>
    <col min="1547" max="1547" width="12.88671875" style="1" customWidth="1"/>
    <col min="1548" max="1548" width="7" style="1" customWidth="1"/>
    <col min="1549" max="1549" width="11.109375" style="1" customWidth="1"/>
    <col min="1550" max="1550" width="12.5546875" style="1" customWidth="1"/>
    <col min="1551" max="1551" width="12" style="1" customWidth="1"/>
    <col min="1552" max="1552" width="11.88671875" style="1" customWidth="1"/>
    <col min="1553" max="1554" width="11.109375" style="1" customWidth="1"/>
    <col min="1555" max="1555" width="16.44140625" style="1" customWidth="1"/>
    <col min="1556" max="1799" width="9.109375" style="1"/>
    <col min="1800" max="1800" width="6.109375" style="1" customWidth="1"/>
    <col min="1801" max="1801" width="19.88671875" style="1" customWidth="1"/>
    <col min="1802" max="1802" width="14.44140625" style="1" customWidth="1"/>
    <col min="1803" max="1803" width="12.88671875" style="1" customWidth="1"/>
    <col min="1804" max="1804" width="7" style="1" customWidth="1"/>
    <col min="1805" max="1805" width="11.109375" style="1" customWidth="1"/>
    <col min="1806" max="1806" width="12.5546875" style="1" customWidth="1"/>
    <col min="1807" max="1807" width="12" style="1" customWidth="1"/>
    <col min="1808" max="1808" width="11.88671875" style="1" customWidth="1"/>
    <col min="1809" max="1810" width="11.109375" style="1" customWidth="1"/>
    <col min="1811" max="1811" width="16.44140625" style="1" customWidth="1"/>
    <col min="1812" max="2055" width="9.109375" style="1"/>
    <col min="2056" max="2056" width="6.109375" style="1" customWidth="1"/>
    <col min="2057" max="2057" width="19.88671875" style="1" customWidth="1"/>
    <col min="2058" max="2058" width="14.44140625" style="1" customWidth="1"/>
    <col min="2059" max="2059" width="12.88671875" style="1" customWidth="1"/>
    <col min="2060" max="2060" width="7" style="1" customWidth="1"/>
    <col min="2061" max="2061" width="11.109375" style="1" customWidth="1"/>
    <col min="2062" max="2062" width="12.5546875" style="1" customWidth="1"/>
    <col min="2063" max="2063" width="12" style="1" customWidth="1"/>
    <col min="2064" max="2064" width="11.88671875" style="1" customWidth="1"/>
    <col min="2065" max="2066" width="11.109375" style="1" customWidth="1"/>
    <col min="2067" max="2067" width="16.44140625" style="1" customWidth="1"/>
    <col min="2068" max="2311" width="9.109375" style="1"/>
    <col min="2312" max="2312" width="6.109375" style="1" customWidth="1"/>
    <col min="2313" max="2313" width="19.88671875" style="1" customWidth="1"/>
    <col min="2314" max="2314" width="14.44140625" style="1" customWidth="1"/>
    <col min="2315" max="2315" width="12.88671875" style="1" customWidth="1"/>
    <col min="2316" max="2316" width="7" style="1" customWidth="1"/>
    <col min="2317" max="2317" width="11.109375" style="1" customWidth="1"/>
    <col min="2318" max="2318" width="12.5546875" style="1" customWidth="1"/>
    <col min="2319" max="2319" width="12" style="1" customWidth="1"/>
    <col min="2320" max="2320" width="11.88671875" style="1" customWidth="1"/>
    <col min="2321" max="2322" width="11.109375" style="1" customWidth="1"/>
    <col min="2323" max="2323" width="16.44140625" style="1" customWidth="1"/>
    <col min="2324" max="2567" width="9.109375" style="1"/>
    <col min="2568" max="2568" width="6.109375" style="1" customWidth="1"/>
    <col min="2569" max="2569" width="19.88671875" style="1" customWidth="1"/>
    <col min="2570" max="2570" width="14.44140625" style="1" customWidth="1"/>
    <col min="2571" max="2571" width="12.88671875" style="1" customWidth="1"/>
    <col min="2572" max="2572" width="7" style="1" customWidth="1"/>
    <col min="2573" max="2573" width="11.109375" style="1" customWidth="1"/>
    <col min="2574" max="2574" width="12.5546875" style="1" customWidth="1"/>
    <col min="2575" max="2575" width="12" style="1" customWidth="1"/>
    <col min="2576" max="2576" width="11.88671875" style="1" customWidth="1"/>
    <col min="2577" max="2578" width="11.109375" style="1" customWidth="1"/>
    <col min="2579" max="2579" width="16.44140625" style="1" customWidth="1"/>
    <col min="2580" max="2823" width="9.109375" style="1"/>
    <col min="2824" max="2824" width="6.109375" style="1" customWidth="1"/>
    <col min="2825" max="2825" width="19.88671875" style="1" customWidth="1"/>
    <col min="2826" max="2826" width="14.44140625" style="1" customWidth="1"/>
    <col min="2827" max="2827" width="12.88671875" style="1" customWidth="1"/>
    <col min="2828" max="2828" width="7" style="1" customWidth="1"/>
    <col min="2829" max="2829" width="11.109375" style="1" customWidth="1"/>
    <col min="2830" max="2830" width="12.5546875" style="1" customWidth="1"/>
    <col min="2831" max="2831" width="12" style="1" customWidth="1"/>
    <col min="2832" max="2832" width="11.88671875" style="1" customWidth="1"/>
    <col min="2833" max="2834" width="11.109375" style="1" customWidth="1"/>
    <col min="2835" max="2835" width="16.44140625" style="1" customWidth="1"/>
    <col min="2836" max="3079" width="9.109375" style="1"/>
    <col min="3080" max="3080" width="6.109375" style="1" customWidth="1"/>
    <col min="3081" max="3081" width="19.88671875" style="1" customWidth="1"/>
    <col min="3082" max="3082" width="14.44140625" style="1" customWidth="1"/>
    <col min="3083" max="3083" width="12.88671875" style="1" customWidth="1"/>
    <col min="3084" max="3084" width="7" style="1" customWidth="1"/>
    <col min="3085" max="3085" width="11.109375" style="1" customWidth="1"/>
    <col min="3086" max="3086" width="12.5546875" style="1" customWidth="1"/>
    <col min="3087" max="3087" width="12" style="1" customWidth="1"/>
    <col min="3088" max="3088" width="11.88671875" style="1" customWidth="1"/>
    <col min="3089" max="3090" width="11.109375" style="1" customWidth="1"/>
    <col min="3091" max="3091" width="16.44140625" style="1" customWidth="1"/>
    <col min="3092" max="3335" width="9.109375" style="1"/>
    <col min="3336" max="3336" width="6.109375" style="1" customWidth="1"/>
    <col min="3337" max="3337" width="19.88671875" style="1" customWidth="1"/>
    <col min="3338" max="3338" width="14.44140625" style="1" customWidth="1"/>
    <col min="3339" max="3339" width="12.88671875" style="1" customWidth="1"/>
    <col min="3340" max="3340" width="7" style="1" customWidth="1"/>
    <col min="3341" max="3341" width="11.109375" style="1" customWidth="1"/>
    <col min="3342" max="3342" width="12.5546875" style="1" customWidth="1"/>
    <col min="3343" max="3343" width="12" style="1" customWidth="1"/>
    <col min="3344" max="3344" width="11.88671875" style="1" customWidth="1"/>
    <col min="3345" max="3346" width="11.109375" style="1" customWidth="1"/>
    <col min="3347" max="3347" width="16.44140625" style="1" customWidth="1"/>
    <col min="3348" max="3591" width="9.109375" style="1"/>
    <col min="3592" max="3592" width="6.109375" style="1" customWidth="1"/>
    <col min="3593" max="3593" width="19.88671875" style="1" customWidth="1"/>
    <col min="3594" max="3594" width="14.44140625" style="1" customWidth="1"/>
    <col min="3595" max="3595" width="12.88671875" style="1" customWidth="1"/>
    <col min="3596" max="3596" width="7" style="1" customWidth="1"/>
    <col min="3597" max="3597" width="11.109375" style="1" customWidth="1"/>
    <col min="3598" max="3598" width="12.5546875" style="1" customWidth="1"/>
    <col min="3599" max="3599" width="12" style="1" customWidth="1"/>
    <col min="3600" max="3600" width="11.88671875" style="1" customWidth="1"/>
    <col min="3601" max="3602" width="11.109375" style="1" customWidth="1"/>
    <col min="3603" max="3603" width="16.44140625" style="1" customWidth="1"/>
    <col min="3604" max="3847" width="9.109375" style="1"/>
    <col min="3848" max="3848" width="6.109375" style="1" customWidth="1"/>
    <col min="3849" max="3849" width="19.88671875" style="1" customWidth="1"/>
    <col min="3850" max="3850" width="14.44140625" style="1" customWidth="1"/>
    <col min="3851" max="3851" width="12.88671875" style="1" customWidth="1"/>
    <col min="3852" max="3852" width="7" style="1" customWidth="1"/>
    <col min="3853" max="3853" width="11.109375" style="1" customWidth="1"/>
    <col min="3854" max="3854" width="12.5546875" style="1" customWidth="1"/>
    <col min="3855" max="3855" width="12" style="1" customWidth="1"/>
    <col min="3856" max="3856" width="11.88671875" style="1" customWidth="1"/>
    <col min="3857" max="3858" width="11.109375" style="1" customWidth="1"/>
    <col min="3859" max="3859" width="16.44140625" style="1" customWidth="1"/>
    <col min="3860" max="4103" width="9.109375" style="1"/>
    <col min="4104" max="4104" width="6.109375" style="1" customWidth="1"/>
    <col min="4105" max="4105" width="19.88671875" style="1" customWidth="1"/>
    <col min="4106" max="4106" width="14.44140625" style="1" customWidth="1"/>
    <col min="4107" max="4107" width="12.88671875" style="1" customWidth="1"/>
    <col min="4108" max="4108" width="7" style="1" customWidth="1"/>
    <col min="4109" max="4109" width="11.109375" style="1" customWidth="1"/>
    <col min="4110" max="4110" width="12.5546875" style="1" customWidth="1"/>
    <col min="4111" max="4111" width="12" style="1" customWidth="1"/>
    <col min="4112" max="4112" width="11.88671875" style="1" customWidth="1"/>
    <col min="4113" max="4114" width="11.109375" style="1" customWidth="1"/>
    <col min="4115" max="4115" width="16.44140625" style="1" customWidth="1"/>
    <col min="4116" max="4359" width="9.109375" style="1"/>
    <col min="4360" max="4360" width="6.109375" style="1" customWidth="1"/>
    <col min="4361" max="4361" width="19.88671875" style="1" customWidth="1"/>
    <col min="4362" max="4362" width="14.44140625" style="1" customWidth="1"/>
    <col min="4363" max="4363" width="12.88671875" style="1" customWidth="1"/>
    <col min="4364" max="4364" width="7" style="1" customWidth="1"/>
    <col min="4365" max="4365" width="11.109375" style="1" customWidth="1"/>
    <col min="4366" max="4366" width="12.5546875" style="1" customWidth="1"/>
    <col min="4367" max="4367" width="12" style="1" customWidth="1"/>
    <col min="4368" max="4368" width="11.88671875" style="1" customWidth="1"/>
    <col min="4369" max="4370" width="11.109375" style="1" customWidth="1"/>
    <col min="4371" max="4371" width="16.44140625" style="1" customWidth="1"/>
    <col min="4372" max="4615" width="9.109375" style="1"/>
    <col min="4616" max="4616" width="6.109375" style="1" customWidth="1"/>
    <col min="4617" max="4617" width="19.88671875" style="1" customWidth="1"/>
    <col min="4618" max="4618" width="14.44140625" style="1" customWidth="1"/>
    <col min="4619" max="4619" width="12.88671875" style="1" customWidth="1"/>
    <col min="4620" max="4620" width="7" style="1" customWidth="1"/>
    <col min="4621" max="4621" width="11.109375" style="1" customWidth="1"/>
    <col min="4622" max="4622" width="12.5546875" style="1" customWidth="1"/>
    <col min="4623" max="4623" width="12" style="1" customWidth="1"/>
    <col min="4624" max="4624" width="11.88671875" style="1" customWidth="1"/>
    <col min="4625" max="4626" width="11.109375" style="1" customWidth="1"/>
    <col min="4627" max="4627" width="16.44140625" style="1" customWidth="1"/>
    <col min="4628" max="4871" width="9.109375" style="1"/>
    <col min="4872" max="4872" width="6.109375" style="1" customWidth="1"/>
    <col min="4873" max="4873" width="19.88671875" style="1" customWidth="1"/>
    <col min="4874" max="4874" width="14.44140625" style="1" customWidth="1"/>
    <col min="4875" max="4875" width="12.88671875" style="1" customWidth="1"/>
    <col min="4876" max="4876" width="7" style="1" customWidth="1"/>
    <col min="4877" max="4877" width="11.109375" style="1" customWidth="1"/>
    <col min="4878" max="4878" width="12.5546875" style="1" customWidth="1"/>
    <col min="4879" max="4879" width="12" style="1" customWidth="1"/>
    <col min="4880" max="4880" width="11.88671875" style="1" customWidth="1"/>
    <col min="4881" max="4882" width="11.109375" style="1" customWidth="1"/>
    <col min="4883" max="4883" width="16.44140625" style="1" customWidth="1"/>
    <col min="4884" max="5127" width="9.109375" style="1"/>
    <col min="5128" max="5128" width="6.109375" style="1" customWidth="1"/>
    <col min="5129" max="5129" width="19.88671875" style="1" customWidth="1"/>
    <col min="5130" max="5130" width="14.44140625" style="1" customWidth="1"/>
    <col min="5131" max="5131" width="12.88671875" style="1" customWidth="1"/>
    <col min="5132" max="5132" width="7" style="1" customWidth="1"/>
    <col min="5133" max="5133" width="11.109375" style="1" customWidth="1"/>
    <col min="5134" max="5134" width="12.5546875" style="1" customWidth="1"/>
    <col min="5135" max="5135" width="12" style="1" customWidth="1"/>
    <col min="5136" max="5136" width="11.88671875" style="1" customWidth="1"/>
    <col min="5137" max="5138" width="11.109375" style="1" customWidth="1"/>
    <col min="5139" max="5139" width="16.44140625" style="1" customWidth="1"/>
    <col min="5140" max="5383" width="9.109375" style="1"/>
    <col min="5384" max="5384" width="6.109375" style="1" customWidth="1"/>
    <col min="5385" max="5385" width="19.88671875" style="1" customWidth="1"/>
    <col min="5386" max="5386" width="14.44140625" style="1" customWidth="1"/>
    <col min="5387" max="5387" width="12.88671875" style="1" customWidth="1"/>
    <col min="5388" max="5388" width="7" style="1" customWidth="1"/>
    <col min="5389" max="5389" width="11.109375" style="1" customWidth="1"/>
    <col min="5390" max="5390" width="12.5546875" style="1" customWidth="1"/>
    <col min="5391" max="5391" width="12" style="1" customWidth="1"/>
    <col min="5392" max="5392" width="11.88671875" style="1" customWidth="1"/>
    <col min="5393" max="5394" width="11.109375" style="1" customWidth="1"/>
    <col min="5395" max="5395" width="16.44140625" style="1" customWidth="1"/>
    <col min="5396" max="5639" width="9.109375" style="1"/>
    <col min="5640" max="5640" width="6.109375" style="1" customWidth="1"/>
    <col min="5641" max="5641" width="19.88671875" style="1" customWidth="1"/>
    <col min="5642" max="5642" width="14.44140625" style="1" customWidth="1"/>
    <col min="5643" max="5643" width="12.88671875" style="1" customWidth="1"/>
    <col min="5644" max="5644" width="7" style="1" customWidth="1"/>
    <col min="5645" max="5645" width="11.109375" style="1" customWidth="1"/>
    <col min="5646" max="5646" width="12.5546875" style="1" customWidth="1"/>
    <col min="5647" max="5647" width="12" style="1" customWidth="1"/>
    <col min="5648" max="5648" width="11.88671875" style="1" customWidth="1"/>
    <col min="5649" max="5650" width="11.109375" style="1" customWidth="1"/>
    <col min="5651" max="5651" width="16.44140625" style="1" customWidth="1"/>
    <col min="5652" max="5895" width="9.109375" style="1"/>
    <col min="5896" max="5896" width="6.109375" style="1" customWidth="1"/>
    <col min="5897" max="5897" width="19.88671875" style="1" customWidth="1"/>
    <col min="5898" max="5898" width="14.44140625" style="1" customWidth="1"/>
    <col min="5899" max="5899" width="12.88671875" style="1" customWidth="1"/>
    <col min="5900" max="5900" width="7" style="1" customWidth="1"/>
    <col min="5901" max="5901" width="11.109375" style="1" customWidth="1"/>
    <col min="5902" max="5902" width="12.5546875" style="1" customWidth="1"/>
    <col min="5903" max="5903" width="12" style="1" customWidth="1"/>
    <col min="5904" max="5904" width="11.88671875" style="1" customWidth="1"/>
    <col min="5905" max="5906" width="11.109375" style="1" customWidth="1"/>
    <col min="5907" max="5907" width="16.44140625" style="1" customWidth="1"/>
    <col min="5908" max="6151" width="9.109375" style="1"/>
    <col min="6152" max="6152" width="6.109375" style="1" customWidth="1"/>
    <col min="6153" max="6153" width="19.88671875" style="1" customWidth="1"/>
    <col min="6154" max="6154" width="14.44140625" style="1" customWidth="1"/>
    <col min="6155" max="6155" width="12.88671875" style="1" customWidth="1"/>
    <col min="6156" max="6156" width="7" style="1" customWidth="1"/>
    <col min="6157" max="6157" width="11.109375" style="1" customWidth="1"/>
    <col min="6158" max="6158" width="12.5546875" style="1" customWidth="1"/>
    <col min="6159" max="6159" width="12" style="1" customWidth="1"/>
    <col min="6160" max="6160" width="11.88671875" style="1" customWidth="1"/>
    <col min="6161" max="6162" width="11.109375" style="1" customWidth="1"/>
    <col min="6163" max="6163" width="16.44140625" style="1" customWidth="1"/>
    <col min="6164" max="6407" width="9.109375" style="1"/>
    <col min="6408" max="6408" width="6.109375" style="1" customWidth="1"/>
    <col min="6409" max="6409" width="19.88671875" style="1" customWidth="1"/>
    <col min="6410" max="6410" width="14.44140625" style="1" customWidth="1"/>
    <col min="6411" max="6411" width="12.88671875" style="1" customWidth="1"/>
    <col min="6412" max="6412" width="7" style="1" customWidth="1"/>
    <col min="6413" max="6413" width="11.109375" style="1" customWidth="1"/>
    <col min="6414" max="6414" width="12.5546875" style="1" customWidth="1"/>
    <col min="6415" max="6415" width="12" style="1" customWidth="1"/>
    <col min="6416" max="6416" width="11.88671875" style="1" customWidth="1"/>
    <col min="6417" max="6418" width="11.109375" style="1" customWidth="1"/>
    <col min="6419" max="6419" width="16.44140625" style="1" customWidth="1"/>
    <col min="6420" max="6663" width="9.109375" style="1"/>
    <col min="6664" max="6664" width="6.109375" style="1" customWidth="1"/>
    <col min="6665" max="6665" width="19.88671875" style="1" customWidth="1"/>
    <col min="6666" max="6666" width="14.44140625" style="1" customWidth="1"/>
    <col min="6667" max="6667" width="12.88671875" style="1" customWidth="1"/>
    <col min="6668" max="6668" width="7" style="1" customWidth="1"/>
    <col min="6669" max="6669" width="11.109375" style="1" customWidth="1"/>
    <col min="6670" max="6670" width="12.5546875" style="1" customWidth="1"/>
    <col min="6671" max="6671" width="12" style="1" customWidth="1"/>
    <col min="6672" max="6672" width="11.88671875" style="1" customWidth="1"/>
    <col min="6673" max="6674" width="11.109375" style="1" customWidth="1"/>
    <col min="6675" max="6675" width="16.44140625" style="1" customWidth="1"/>
    <col min="6676" max="6919" width="9.109375" style="1"/>
    <col min="6920" max="6920" width="6.109375" style="1" customWidth="1"/>
    <col min="6921" max="6921" width="19.88671875" style="1" customWidth="1"/>
    <col min="6922" max="6922" width="14.44140625" style="1" customWidth="1"/>
    <col min="6923" max="6923" width="12.88671875" style="1" customWidth="1"/>
    <col min="6924" max="6924" width="7" style="1" customWidth="1"/>
    <col min="6925" max="6925" width="11.109375" style="1" customWidth="1"/>
    <col min="6926" max="6926" width="12.5546875" style="1" customWidth="1"/>
    <col min="6927" max="6927" width="12" style="1" customWidth="1"/>
    <col min="6928" max="6928" width="11.88671875" style="1" customWidth="1"/>
    <col min="6929" max="6930" width="11.109375" style="1" customWidth="1"/>
    <col min="6931" max="6931" width="16.44140625" style="1" customWidth="1"/>
    <col min="6932" max="7175" width="9.109375" style="1"/>
    <col min="7176" max="7176" width="6.109375" style="1" customWidth="1"/>
    <col min="7177" max="7177" width="19.88671875" style="1" customWidth="1"/>
    <col min="7178" max="7178" width="14.44140625" style="1" customWidth="1"/>
    <col min="7179" max="7179" width="12.88671875" style="1" customWidth="1"/>
    <col min="7180" max="7180" width="7" style="1" customWidth="1"/>
    <col min="7181" max="7181" width="11.109375" style="1" customWidth="1"/>
    <col min="7182" max="7182" width="12.5546875" style="1" customWidth="1"/>
    <col min="7183" max="7183" width="12" style="1" customWidth="1"/>
    <col min="7184" max="7184" width="11.88671875" style="1" customWidth="1"/>
    <col min="7185" max="7186" width="11.109375" style="1" customWidth="1"/>
    <col min="7187" max="7187" width="16.44140625" style="1" customWidth="1"/>
    <col min="7188" max="7431" width="9.109375" style="1"/>
    <col min="7432" max="7432" width="6.109375" style="1" customWidth="1"/>
    <col min="7433" max="7433" width="19.88671875" style="1" customWidth="1"/>
    <col min="7434" max="7434" width="14.44140625" style="1" customWidth="1"/>
    <col min="7435" max="7435" width="12.88671875" style="1" customWidth="1"/>
    <col min="7436" max="7436" width="7" style="1" customWidth="1"/>
    <col min="7437" max="7437" width="11.109375" style="1" customWidth="1"/>
    <col min="7438" max="7438" width="12.5546875" style="1" customWidth="1"/>
    <col min="7439" max="7439" width="12" style="1" customWidth="1"/>
    <col min="7440" max="7440" width="11.88671875" style="1" customWidth="1"/>
    <col min="7441" max="7442" width="11.109375" style="1" customWidth="1"/>
    <col min="7443" max="7443" width="16.44140625" style="1" customWidth="1"/>
    <col min="7444" max="7687" width="9.109375" style="1"/>
    <col min="7688" max="7688" width="6.109375" style="1" customWidth="1"/>
    <col min="7689" max="7689" width="19.88671875" style="1" customWidth="1"/>
    <col min="7690" max="7690" width="14.44140625" style="1" customWidth="1"/>
    <col min="7691" max="7691" width="12.88671875" style="1" customWidth="1"/>
    <col min="7692" max="7692" width="7" style="1" customWidth="1"/>
    <col min="7693" max="7693" width="11.109375" style="1" customWidth="1"/>
    <col min="7694" max="7694" width="12.5546875" style="1" customWidth="1"/>
    <col min="7695" max="7695" width="12" style="1" customWidth="1"/>
    <col min="7696" max="7696" width="11.88671875" style="1" customWidth="1"/>
    <col min="7697" max="7698" width="11.109375" style="1" customWidth="1"/>
    <col min="7699" max="7699" width="16.44140625" style="1" customWidth="1"/>
    <col min="7700" max="7943" width="9.109375" style="1"/>
    <col min="7944" max="7944" width="6.109375" style="1" customWidth="1"/>
    <col min="7945" max="7945" width="19.88671875" style="1" customWidth="1"/>
    <col min="7946" max="7946" width="14.44140625" style="1" customWidth="1"/>
    <col min="7947" max="7947" width="12.88671875" style="1" customWidth="1"/>
    <col min="7948" max="7948" width="7" style="1" customWidth="1"/>
    <col min="7949" max="7949" width="11.109375" style="1" customWidth="1"/>
    <col min="7950" max="7950" width="12.5546875" style="1" customWidth="1"/>
    <col min="7951" max="7951" width="12" style="1" customWidth="1"/>
    <col min="7952" max="7952" width="11.88671875" style="1" customWidth="1"/>
    <col min="7953" max="7954" width="11.109375" style="1" customWidth="1"/>
    <col min="7955" max="7955" width="16.44140625" style="1" customWidth="1"/>
    <col min="7956" max="8199" width="9.109375" style="1"/>
    <col min="8200" max="8200" width="6.109375" style="1" customWidth="1"/>
    <col min="8201" max="8201" width="19.88671875" style="1" customWidth="1"/>
    <col min="8202" max="8202" width="14.44140625" style="1" customWidth="1"/>
    <col min="8203" max="8203" width="12.88671875" style="1" customWidth="1"/>
    <col min="8204" max="8204" width="7" style="1" customWidth="1"/>
    <col min="8205" max="8205" width="11.109375" style="1" customWidth="1"/>
    <col min="8206" max="8206" width="12.5546875" style="1" customWidth="1"/>
    <col min="8207" max="8207" width="12" style="1" customWidth="1"/>
    <col min="8208" max="8208" width="11.88671875" style="1" customWidth="1"/>
    <col min="8209" max="8210" width="11.109375" style="1" customWidth="1"/>
    <col min="8211" max="8211" width="16.44140625" style="1" customWidth="1"/>
    <col min="8212" max="8455" width="9.109375" style="1"/>
    <col min="8456" max="8456" width="6.109375" style="1" customWidth="1"/>
    <col min="8457" max="8457" width="19.88671875" style="1" customWidth="1"/>
    <col min="8458" max="8458" width="14.44140625" style="1" customWidth="1"/>
    <col min="8459" max="8459" width="12.88671875" style="1" customWidth="1"/>
    <col min="8460" max="8460" width="7" style="1" customWidth="1"/>
    <col min="8461" max="8461" width="11.109375" style="1" customWidth="1"/>
    <col min="8462" max="8462" width="12.5546875" style="1" customWidth="1"/>
    <col min="8463" max="8463" width="12" style="1" customWidth="1"/>
    <col min="8464" max="8464" width="11.88671875" style="1" customWidth="1"/>
    <col min="8465" max="8466" width="11.109375" style="1" customWidth="1"/>
    <col min="8467" max="8467" width="16.44140625" style="1" customWidth="1"/>
    <col min="8468" max="8711" width="9.109375" style="1"/>
    <col min="8712" max="8712" width="6.109375" style="1" customWidth="1"/>
    <col min="8713" max="8713" width="19.88671875" style="1" customWidth="1"/>
    <col min="8714" max="8714" width="14.44140625" style="1" customWidth="1"/>
    <col min="8715" max="8715" width="12.88671875" style="1" customWidth="1"/>
    <col min="8716" max="8716" width="7" style="1" customWidth="1"/>
    <col min="8717" max="8717" width="11.109375" style="1" customWidth="1"/>
    <col min="8718" max="8718" width="12.5546875" style="1" customWidth="1"/>
    <col min="8719" max="8719" width="12" style="1" customWidth="1"/>
    <col min="8720" max="8720" width="11.88671875" style="1" customWidth="1"/>
    <col min="8721" max="8722" width="11.109375" style="1" customWidth="1"/>
    <col min="8723" max="8723" width="16.44140625" style="1" customWidth="1"/>
    <col min="8724" max="8967" width="9.109375" style="1"/>
    <col min="8968" max="8968" width="6.109375" style="1" customWidth="1"/>
    <col min="8969" max="8969" width="19.88671875" style="1" customWidth="1"/>
    <col min="8970" max="8970" width="14.44140625" style="1" customWidth="1"/>
    <col min="8971" max="8971" width="12.88671875" style="1" customWidth="1"/>
    <col min="8972" max="8972" width="7" style="1" customWidth="1"/>
    <col min="8973" max="8973" width="11.109375" style="1" customWidth="1"/>
    <col min="8974" max="8974" width="12.5546875" style="1" customWidth="1"/>
    <col min="8975" max="8975" width="12" style="1" customWidth="1"/>
    <col min="8976" max="8976" width="11.88671875" style="1" customWidth="1"/>
    <col min="8977" max="8978" width="11.109375" style="1" customWidth="1"/>
    <col min="8979" max="8979" width="16.44140625" style="1" customWidth="1"/>
    <col min="8980" max="9223" width="9.109375" style="1"/>
    <col min="9224" max="9224" width="6.109375" style="1" customWidth="1"/>
    <col min="9225" max="9225" width="19.88671875" style="1" customWidth="1"/>
    <col min="9226" max="9226" width="14.44140625" style="1" customWidth="1"/>
    <col min="9227" max="9227" width="12.88671875" style="1" customWidth="1"/>
    <col min="9228" max="9228" width="7" style="1" customWidth="1"/>
    <col min="9229" max="9229" width="11.109375" style="1" customWidth="1"/>
    <col min="9230" max="9230" width="12.5546875" style="1" customWidth="1"/>
    <col min="9231" max="9231" width="12" style="1" customWidth="1"/>
    <col min="9232" max="9232" width="11.88671875" style="1" customWidth="1"/>
    <col min="9233" max="9234" width="11.109375" style="1" customWidth="1"/>
    <col min="9235" max="9235" width="16.44140625" style="1" customWidth="1"/>
    <col min="9236" max="9479" width="9.109375" style="1"/>
    <col min="9480" max="9480" width="6.109375" style="1" customWidth="1"/>
    <col min="9481" max="9481" width="19.88671875" style="1" customWidth="1"/>
    <col min="9482" max="9482" width="14.44140625" style="1" customWidth="1"/>
    <col min="9483" max="9483" width="12.88671875" style="1" customWidth="1"/>
    <col min="9484" max="9484" width="7" style="1" customWidth="1"/>
    <col min="9485" max="9485" width="11.109375" style="1" customWidth="1"/>
    <col min="9486" max="9486" width="12.5546875" style="1" customWidth="1"/>
    <col min="9487" max="9487" width="12" style="1" customWidth="1"/>
    <col min="9488" max="9488" width="11.88671875" style="1" customWidth="1"/>
    <col min="9489" max="9490" width="11.109375" style="1" customWidth="1"/>
    <col min="9491" max="9491" width="16.44140625" style="1" customWidth="1"/>
    <col min="9492" max="9735" width="9.109375" style="1"/>
    <col min="9736" max="9736" width="6.109375" style="1" customWidth="1"/>
    <col min="9737" max="9737" width="19.88671875" style="1" customWidth="1"/>
    <col min="9738" max="9738" width="14.44140625" style="1" customWidth="1"/>
    <col min="9739" max="9739" width="12.88671875" style="1" customWidth="1"/>
    <col min="9740" max="9740" width="7" style="1" customWidth="1"/>
    <col min="9741" max="9741" width="11.109375" style="1" customWidth="1"/>
    <col min="9742" max="9742" width="12.5546875" style="1" customWidth="1"/>
    <col min="9743" max="9743" width="12" style="1" customWidth="1"/>
    <col min="9744" max="9744" width="11.88671875" style="1" customWidth="1"/>
    <col min="9745" max="9746" width="11.109375" style="1" customWidth="1"/>
    <col min="9747" max="9747" width="16.44140625" style="1" customWidth="1"/>
    <col min="9748" max="9991" width="9.109375" style="1"/>
    <col min="9992" max="9992" width="6.109375" style="1" customWidth="1"/>
    <col min="9993" max="9993" width="19.88671875" style="1" customWidth="1"/>
    <col min="9994" max="9994" width="14.44140625" style="1" customWidth="1"/>
    <col min="9995" max="9995" width="12.88671875" style="1" customWidth="1"/>
    <col min="9996" max="9996" width="7" style="1" customWidth="1"/>
    <col min="9997" max="9997" width="11.109375" style="1" customWidth="1"/>
    <col min="9998" max="9998" width="12.5546875" style="1" customWidth="1"/>
    <col min="9999" max="9999" width="12" style="1" customWidth="1"/>
    <col min="10000" max="10000" width="11.88671875" style="1" customWidth="1"/>
    <col min="10001" max="10002" width="11.109375" style="1" customWidth="1"/>
    <col min="10003" max="10003" width="16.44140625" style="1" customWidth="1"/>
    <col min="10004" max="10247" width="9.109375" style="1"/>
    <col min="10248" max="10248" width="6.109375" style="1" customWidth="1"/>
    <col min="10249" max="10249" width="19.88671875" style="1" customWidth="1"/>
    <col min="10250" max="10250" width="14.44140625" style="1" customWidth="1"/>
    <col min="10251" max="10251" width="12.88671875" style="1" customWidth="1"/>
    <col min="10252" max="10252" width="7" style="1" customWidth="1"/>
    <col min="10253" max="10253" width="11.109375" style="1" customWidth="1"/>
    <col min="10254" max="10254" width="12.5546875" style="1" customWidth="1"/>
    <col min="10255" max="10255" width="12" style="1" customWidth="1"/>
    <col min="10256" max="10256" width="11.88671875" style="1" customWidth="1"/>
    <col min="10257" max="10258" width="11.109375" style="1" customWidth="1"/>
    <col min="10259" max="10259" width="16.44140625" style="1" customWidth="1"/>
    <col min="10260" max="10503" width="9.109375" style="1"/>
    <col min="10504" max="10504" width="6.109375" style="1" customWidth="1"/>
    <col min="10505" max="10505" width="19.88671875" style="1" customWidth="1"/>
    <col min="10506" max="10506" width="14.44140625" style="1" customWidth="1"/>
    <col min="10507" max="10507" width="12.88671875" style="1" customWidth="1"/>
    <col min="10508" max="10508" width="7" style="1" customWidth="1"/>
    <col min="10509" max="10509" width="11.109375" style="1" customWidth="1"/>
    <col min="10510" max="10510" width="12.5546875" style="1" customWidth="1"/>
    <col min="10511" max="10511" width="12" style="1" customWidth="1"/>
    <col min="10512" max="10512" width="11.88671875" style="1" customWidth="1"/>
    <col min="10513" max="10514" width="11.109375" style="1" customWidth="1"/>
    <col min="10515" max="10515" width="16.44140625" style="1" customWidth="1"/>
    <col min="10516" max="10759" width="9.109375" style="1"/>
    <col min="10760" max="10760" width="6.109375" style="1" customWidth="1"/>
    <col min="10761" max="10761" width="19.88671875" style="1" customWidth="1"/>
    <col min="10762" max="10762" width="14.44140625" style="1" customWidth="1"/>
    <col min="10763" max="10763" width="12.88671875" style="1" customWidth="1"/>
    <col min="10764" max="10764" width="7" style="1" customWidth="1"/>
    <col min="10765" max="10765" width="11.109375" style="1" customWidth="1"/>
    <col min="10766" max="10766" width="12.5546875" style="1" customWidth="1"/>
    <col min="10767" max="10767" width="12" style="1" customWidth="1"/>
    <col min="10768" max="10768" width="11.88671875" style="1" customWidth="1"/>
    <col min="10769" max="10770" width="11.109375" style="1" customWidth="1"/>
    <col min="10771" max="10771" width="16.44140625" style="1" customWidth="1"/>
    <col min="10772" max="11015" width="9.109375" style="1"/>
    <col min="11016" max="11016" width="6.109375" style="1" customWidth="1"/>
    <col min="11017" max="11017" width="19.88671875" style="1" customWidth="1"/>
    <col min="11018" max="11018" width="14.44140625" style="1" customWidth="1"/>
    <col min="11019" max="11019" width="12.88671875" style="1" customWidth="1"/>
    <col min="11020" max="11020" width="7" style="1" customWidth="1"/>
    <col min="11021" max="11021" width="11.109375" style="1" customWidth="1"/>
    <col min="11022" max="11022" width="12.5546875" style="1" customWidth="1"/>
    <col min="11023" max="11023" width="12" style="1" customWidth="1"/>
    <col min="11024" max="11024" width="11.88671875" style="1" customWidth="1"/>
    <col min="11025" max="11026" width="11.109375" style="1" customWidth="1"/>
    <col min="11027" max="11027" width="16.44140625" style="1" customWidth="1"/>
    <col min="11028" max="11271" width="9.109375" style="1"/>
    <col min="11272" max="11272" width="6.109375" style="1" customWidth="1"/>
    <col min="11273" max="11273" width="19.88671875" style="1" customWidth="1"/>
    <col min="11274" max="11274" width="14.44140625" style="1" customWidth="1"/>
    <col min="11275" max="11275" width="12.88671875" style="1" customWidth="1"/>
    <col min="11276" max="11276" width="7" style="1" customWidth="1"/>
    <col min="11277" max="11277" width="11.109375" style="1" customWidth="1"/>
    <col min="11278" max="11278" width="12.5546875" style="1" customWidth="1"/>
    <col min="11279" max="11279" width="12" style="1" customWidth="1"/>
    <col min="11280" max="11280" width="11.88671875" style="1" customWidth="1"/>
    <col min="11281" max="11282" width="11.109375" style="1" customWidth="1"/>
    <col min="11283" max="11283" width="16.44140625" style="1" customWidth="1"/>
    <col min="11284" max="11527" width="9.109375" style="1"/>
    <col min="11528" max="11528" width="6.109375" style="1" customWidth="1"/>
    <col min="11529" max="11529" width="19.88671875" style="1" customWidth="1"/>
    <col min="11530" max="11530" width="14.44140625" style="1" customWidth="1"/>
    <col min="11531" max="11531" width="12.88671875" style="1" customWidth="1"/>
    <col min="11532" max="11532" width="7" style="1" customWidth="1"/>
    <col min="11533" max="11533" width="11.109375" style="1" customWidth="1"/>
    <col min="11534" max="11534" width="12.5546875" style="1" customWidth="1"/>
    <col min="11535" max="11535" width="12" style="1" customWidth="1"/>
    <col min="11536" max="11536" width="11.88671875" style="1" customWidth="1"/>
    <col min="11537" max="11538" width="11.109375" style="1" customWidth="1"/>
    <col min="11539" max="11539" width="16.44140625" style="1" customWidth="1"/>
    <col min="11540" max="11783" width="9.109375" style="1"/>
    <col min="11784" max="11784" width="6.109375" style="1" customWidth="1"/>
    <col min="11785" max="11785" width="19.88671875" style="1" customWidth="1"/>
    <col min="11786" max="11786" width="14.44140625" style="1" customWidth="1"/>
    <col min="11787" max="11787" width="12.88671875" style="1" customWidth="1"/>
    <col min="11788" max="11788" width="7" style="1" customWidth="1"/>
    <col min="11789" max="11789" width="11.109375" style="1" customWidth="1"/>
    <col min="11790" max="11790" width="12.5546875" style="1" customWidth="1"/>
    <col min="11791" max="11791" width="12" style="1" customWidth="1"/>
    <col min="11792" max="11792" width="11.88671875" style="1" customWidth="1"/>
    <col min="11793" max="11794" width="11.109375" style="1" customWidth="1"/>
    <col min="11795" max="11795" width="16.44140625" style="1" customWidth="1"/>
    <col min="11796" max="12039" width="9.109375" style="1"/>
    <col min="12040" max="12040" width="6.109375" style="1" customWidth="1"/>
    <col min="12041" max="12041" width="19.88671875" style="1" customWidth="1"/>
    <col min="12042" max="12042" width="14.44140625" style="1" customWidth="1"/>
    <col min="12043" max="12043" width="12.88671875" style="1" customWidth="1"/>
    <col min="12044" max="12044" width="7" style="1" customWidth="1"/>
    <col min="12045" max="12045" width="11.109375" style="1" customWidth="1"/>
    <col min="12046" max="12046" width="12.5546875" style="1" customWidth="1"/>
    <col min="12047" max="12047" width="12" style="1" customWidth="1"/>
    <col min="12048" max="12048" width="11.88671875" style="1" customWidth="1"/>
    <col min="12049" max="12050" width="11.109375" style="1" customWidth="1"/>
    <col min="12051" max="12051" width="16.44140625" style="1" customWidth="1"/>
    <col min="12052" max="12295" width="9.109375" style="1"/>
    <col min="12296" max="12296" width="6.109375" style="1" customWidth="1"/>
    <col min="12297" max="12297" width="19.88671875" style="1" customWidth="1"/>
    <col min="12298" max="12298" width="14.44140625" style="1" customWidth="1"/>
    <col min="12299" max="12299" width="12.88671875" style="1" customWidth="1"/>
    <col min="12300" max="12300" width="7" style="1" customWidth="1"/>
    <col min="12301" max="12301" width="11.109375" style="1" customWidth="1"/>
    <col min="12302" max="12302" width="12.5546875" style="1" customWidth="1"/>
    <col min="12303" max="12303" width="12" style="1" customWidth="1"/>
    <col min="12304" max="12304" width="11.88671875" style="1" customWidth="1"/>
    <col min="12305" max="12306" width="11.109375" style="1" customWidth="1"/>
    <col min="12307" max="12307" width="16.44140625" style="1" customWidth="1"/>
    <col min="12308" max="12551" width="9.109375" style="1"/>
    <col min="12552" max="12552" width="6.109375" style="1" customWidth="1"/>
    <col min="12553" max="12553" width="19.88671875" style="1" customWidth="1"/>
    <col min="12554" max="12554" width="14.44140625" style="1" customWidth="1"/>
    <col min="12555" max="12555" width="12.88671875" style="1" customWidth="1"/>
    <col min="12556" max="12556" width="7" style="1" customWidth="1"/>
    <col min="12557" max="12557" width="11.109375" style="1" customWidth="1"/>
    <col min="12558" max="12558" width="12.5546875" style="1" customWidth="1"/>
    <col min="12559" max="12559" width="12" style="1" customWidth="1"/>
    <col min="12560" max="12560" width="11.88671875" style="1" customWidth="1"/>
    <col min="12561" max="12562" width="11.109375" style="1" customWidth="1"/>
    <col min="12563" max="12563" width="16.44140625" style="1" customWidth="1"/>
    <col min="12564" max="12807" width="9.109375" style="1"/>
    <col min="12808" max="12808" width="6.109375" style="1" customWidth="1"/>
    <col min="12809" max="12809" width="19.88671875" style="1" customWidth="1"/>
    <col min="12810" max="12810" width="14.44140625" style="1" customWidth="1"/>
    <col min="12811" max="12811" width="12.88671875" style="1" customWidth="1"/>
    <col min="12812" max="12812" width="7" style="1" customWidth="1"/>
    <col min="12813" max="12813" width="11.109375" style="1" customWidth="1"/>
    <col min="12814" max="12814" width="12.5546875" style="1" customWidth="1"/>
    <col min="12815" max="12815" width="12" style="1" customWidth="1"/>
    <col min="12816" max="12816" width="11.88671875" style="1" customWidth="1"/>
    <col min="12817" max="12818" width="11.109375" style="1" customWidth="1"/>
    <col min="12819" max="12819" width="16.44140625" style="1" customWidth="1"/>
    <col min="12820" max="13063" width="9.109375" style="1"/>
    <col min="13064" max="13064" width="6.109375" style="1" customWidth="1"/>
    <col min="13065" max="13065" width="19.88671875" style="1" customWidth="1"/>
    <col min="13066" max="13066" width="14.44140625" style="1" customWidth="1"/>
    <col min="13067" max="13067" width="12.88671875" style="1" customWidth="1"/>
    <col min="13068" max="13068" width="7" style="1" customWidth="1"/>
    <col min="13069" max="13069" width="11.109375" style="1" customWidth="1"/>
    <col min="13070" max="13070" width="12.5546875" style="1" customWidth="1"/>
    <col min="13071" max="13071" width="12" style="1" customWidth="1"/>
    <col min="13072" max="13072" width="11.88671875" style="1" customWidth="1"/>
    <col min="13073" max="13074" width="11.109375" style="1" customWidth="1"/>
    <col min="13075" max="13075" width="16.44140625" style="1" customWidth="1"/>
    <col min="13076" max="13319" width="9.109375" style="1"/>
    <col min="13320" max="13320" width="6.109375" style="1" customWidth="1"/>
    <col min="13321" max="13321" width="19.88671875" style="1" customWidth="1"/>
    <col min="13322" max="13322" width="14.44140625" style="1" customWidth="1"/>
    <col min="13323" max="13323" width="12.88671875" style="1" customWidth="1"/>
    <col min="13324" max="13324" width="7" style="1" customWidth="1"/>
    <col min="13325" max="13325" width="11.109375" style="1" customWidth="1"/>
    <col min="13326" max="13326" width="12.5546875" style="1" customWidth="1"/>
    <col min="13327" max="13327" width="12" style="1" customWidth="1"/>
    <col min="13328" max="13328" width="11.88671875" style="1" customWidth="1"/>
    <col min="13329" max="13330" width="11.109375" style="1" customWidth="1"/>
    <col min="13331" max="13331" width="16.44140625" style="1" customWidth="1"/>
    <col min="13332" max="13575" width="9.109375" style="1"/>
    <col min="13576" max="13576" width="6.109375" style="1" customWidth="1"/>
    <col min="13577" max="13577" width="19.88671875" style="1" customWidth="1"/>
    <col min="13578" max="13578" width="14.44140625" style="1" customWidth="1"/>
    <col min="13579" max="13579" width="12.88671875" style="1" customWidth="1"/>
    <col min="13580" max="13580" width="7" style="1" customWidth="1"/>
    <col min="13581" max="13581" width="11.109375" style="1" customWidth="1"/>
    <col min="13582" max="13582" width="12.5546875" style="1" customWidth="1"/>
    <col min="13583" max="13583" width="12" style="1" customWidth="1"/>
    <col min="13584" max="13584" width="11.88671875" style="1" customWidth="1"/>
    <col min="13585" max="13586" width="11.109375" style="1" customWidth="1"/>
    <col min="13587" max="13587" width="16.44140625" style="1" customWidth="1"/>
    <col min="13588" max="13831" width="9.109375" style="1"/>
    <col min="13832" max="13832" width="6.109375" style="1" customWidth="1"/>
    <col min="13833" max="13833" width="19.88671875" style="1" customWidth="1"/>
    <col min="13834" max="13834" width="14.44140625" style="1" customWidth="1"/>
    <col min="13835" max="13835" width="12.88671875" style="1" customWidth="1"/>
    <col min="13836" max="13836" width="7" style="1" customWidth="1"/>
    <col min="13837" max="13837" width="11.109375" style="1" customWidth="1"/>
    <col min="13838" max="13838" width="12.5546875" style="1" customWidth="1"/>
    <col min="13839" max="13839" width="12" style="1" customWidth="1"/>
    <col min="13840" max="13840" width="11.88671875" style="1" customWidth="1"/>
    <col min="13841" max="13842" width="11.109375" style="1" customWidth="1"/>
    <col min="13843" max="13843" width="16.44140625" style="1" customWidth="1"/>
    <col min="13844" max="14087" width="9.109375" style="1"/>
    <col min="14088" max="14088" width="6.109375" style="1" customWidth="1"/>
    <col min="14089" max="14089" width="19.88671875" style="1" customWidth="1"/>
    <col min="14090" max="14090" width="14.44140625" style="1" customWidth="1"/>
    <col min="14091" max="14091" width="12.88671875" style="1" customWidth="1"/>
    <col min="14092" max="14092" width="7" style="1" customWidth="1"/>
    <col min="14093" max="14093" width="11.109375" style="1" customWidth="1"/>
    <col min="14094" max="14094" width="12.5546875" style="1" customWidth="1"/>
    <col min="14095" max="14095" width="12" style="1" customWidth="1"/>
    <col min="14096" max="14096" width="11.88671875" style="1" customWidth="1"/>
    <col min="14097" max="14098" width="11.109375" style="1" customWidth="1"/>
    <col min="14099" max="14099" width="16.44140625" style="1" customWidth="1"/>
    <col min="14100" max="14343" width="9.109375" style="1"/>
    <col min="14344" max="14344" width="6.109375" style="1" customWidth="1"/>
    <col min="14345" max="14345" width="19.88671875" style="1" customWidth="1"/>
    <col min="14346" max="14346" width="14.44140625" style="1" customWidth="1"/>
    <col min="14347" max="14347" width="12.88671875" style="1" customWidth="1"/>
    <col min="14348" max="14348" width="7" style="1" customWidth="1"/>
    <col min="14349" max="14349" width="11.109375" style="1" customWidth="1"/>
    <col min="14350" max="14350" width="12.5546875" style="1" customWidth="1"/>
    <col min="14351" max="14351" width="12" style="1" customWidth="1"/>
    <col min="14352" max="14352" width="11.88671875" style="1" customWidth="1"/>
    <col min="14353" max="14354" width="11.109375" style="1" customWidth="1"/>
    <col min="14355" max="14355" width="16.44140625" style="1" customWidth="1"/>
    <col min="14356" max="14599" width="9.109375" style="1"/>
    <col min="14600" max="14600" width="6.109375" style="1" customWidth="1"/>
    <col min="14601" max="14601" width="19.88671875" style="1" customWidth="1"/>
    <col min="14602" max="14602" width="14.44140625" style="1" customWidth="1"/>
    <col min="14603" max="14603" width="12.88671875" style="1" customWidth="1"/>
    <col min="14604" max="14604" width="7" style="1" customWidth="1"/>
    <col min="14605" max="14605" width="11.109375" style="1" customWidth="1"/>
    <col min="14606" max="14606" width="12.5546875" style="1" customWidth="1"/>
    <col min="14607" max="14607" width="12" style="1" customWidth="1"/>
    <col min="14608" max="14608" width="11.88671875" style="1" customWidth="1"/>
    <col min="14609" max="14610" width="11.109375" style="1" customWidth="1"/>
    <col min="14611" max="14611" width="16.44140625" style="1" customWidth="1"/>
    <col min="14612" max="14855" width="9.109375" style="1"/>
    <col min="14856" max="14856" width="6.109375" style="1" customWidth="1"/>
    <col min="14857" max="14857" width="19.88671875" style="1" customWidth="1"/>
    <col min="14858" max="14858" width="14.44140625" style="1" customWidth="1"/>
    <col min="14859" max="14859" width="12.88671875" style="1" customWidth="1"/>
    <col min="14860" max="14860" width="7" style="1" customWidth="1"/>
    <col min="14861" max="14861" width="11.109375" style="1" customWidth="1"/>
    <col min="14862" max="14862" width="12.5546875" style="1" customWidth="1"/>
    <col min="14863" max="14863" width="12" style="1" customWidth="1"/>
    <col min="14864" max="14864" width="11.88671875" style="1" customWidth="1"/>
    <col min="14865" max="14866" width="11.109375" style="1" customWidth="1"/>
    <col min="14867" max="14867" width="16.44140625" style="1" customWidth="1"/>
    <col min="14868" max="15111" width="9.109375" style="1"/>
    <col min="15112" max="15112" width="6.109375" style="1" customWidth="1"/>
    <col min="15113" max="15113" width="19.88671875" style="1" customWidth="1"/>
    <col min="15114" max="15114" width="14.44140625" style="1" customWidth="1"/>
    <col min="15115" max="15115" width="12.88671875" style="1" customWidth="1"/>
    <col min="15116" max="15116" width="7" style="1" customWidth="1"/>
    <col min="15117" max="15117" width="11.109375" style="1" customWidth="1"/>
    <col min="15118" max="15118" width="12.5546875" style="1" customWidth="1"/>
    <col min="15119" max="15119" width="12" style="1" customWidth="1"/>
    <col min="15120" max="15120" width="11.88671875" style="1" customWidth="1"/>
    <col min="15121" max="15122" width="11.109375" style="1" customWidth="1"/>
    <col min="15123" max="15123" width="16.44140625" style="1" customWidth="1"/>
    <col min="15124" max="15367" width="9.109375" style="1"/>
    <col min="15368" max="15368" width="6.109375" style="1" customWidth="1"/>
    <col min="15369" max="15369" width="19.88671875" style="1" customWidth="1"/>
    <col min="15370" max="15370" width="14.44140625" style="1" customWidth="1"/>
    <col min="15371" max="15371" width="12.88671875" style="1" customWidth="1"/>
    <col min="15372" max="15372" width="7" style="1" customWidth="1"/>
    <col min="15373" max="15373" width="11.109375" style="1" customWidth="1"/>
    <col min="15374" max="15374" width="12.5546875" style="1" customWidth="1"/>
    <col min="15375" max="15375" width="12" style="1" customWidth="1"/>
    <col min="15376" max="15376" width="11.88671875" style="1" customWidth="1"/>
    <col min="15377" max="15378" width="11.109375" style="1" customWidth="1"/>
    <col min="15379" max="15379" width="16.44140625" style="1" customWidth="1"/>
    <col min="15380" max="15623" width="9.109375" style="1"/>
    <col min="15624" max="15624" width="6.109375" style="1" customWidth="1"/>
    <col min="15625" max="15625" width="19.88671875" style="1" customWidth="1"/>
    <col min="15626" max="15626" width="14.44140625" style="1" customWidth="1"/>
    <col min="15627" max="15627" width="12.88671875" style="1" customWidth="1"/>
    <col min="15628" max="15628" width="7" style="1" customWidth="1"/>
    <col min="15629" max="15629" width="11.109375" style="1" customWidth="1"/>
    <col min="15630" max="15630" width="12.5546875" style="1" customWidth="1"/>
    <col min="15631" max="15631" width="12" style="1" customWidth="1"/>
    <col min="15632" max="15632" width="11.88671875" style="1" customWidth="1"/>
    <col min="15633" max="15634" width="11.109375" style="1" customWidth="1"/>
    <col min="15635" max="15635" width="16.44140625" style="1" customWidth="1"/>
    <col min="15636" max="15879" width="9.109375" style="1"/>
    <col min="15880" max="15880" width="6.109375" style="1" customWidth="1"/>
    <col min="15881" max="15881" width="19.88671875" style="1" customWidth="1"/>
    <col min="15882" max="15882" width="14.44140625" style="1" customWidth="1"/>
    <col min="15883" max="15883" width="12.88671875" style="1" customWidth="1"/>
    <col min="15884" max="15884" width="7" style="1" customWidth="1"/>
    <col min="15885" max="15885" width="11.109375" style="1" customWidth="1"/>
    <col min="15886" max="15886" width="12.5546875" style="1" customWidth="1"/>
    <col min="15887" max="15887" width="12" style="1" customWidth="1"/>
    <col min="15888" max="15888" width="11.88671875" style="1" customWidth="1"/>
    <col min="15889" max="15890" width="11.109375" style="1" customWidth="1"/>
    <col min="15891" max="15891" width="16.44140625" style="1" customWidth="1"/>
    <col min="15892" max="16135" width="9.109375" style="1"/>
    <col min="16136" max="16136" width="6.109375" style="1" customWidth="1"/>
    <col min="16137" max="16137" width="19.88671875" style="1" customWidth="1"/>
    <col min="16138" max="16138" width="14.44140625" style="1" customWidth="1"/>
    <col min="16139" max="16139" width="12.88671875" style="1" customWidth="1"/>
    <col min="16140" max="16140" width="7" style="1" customWidth="1"/>
    <col min="16141" max="16141" width="11.109375" style="1" customWidth="1"/>
    <col min="16142" max="16142" width="12.5546875" style="1" customWidth="1"/>
    <col min="16143" max="16143" width="12" style="1" customWidth="1"/>
    <col min="16144" max="16144" width="11.88671875" style="1" customWidth="1"/>
    <col min="16145" max="16146" width="11.109375" style="1" customWidth="1"/>
    <col min="16147" max="16147" width="16.44140625" style="1" customWidth="1"/>
    <col min="16148" max="16384" width="9.109375" style="1"/>
  </cols>
  <sheetData>
    <row r="1" spans="1:23" ht="61.5" customHeight="1" x14ac:dyDescent="0.2">
      <c r="A1" s="231" t="s">
        <v>177</v>
      </c>
      <c r="B1" s="232"/>
      <c r="C1" s="232"/>
      <c r="D1" s="232"/>
      <c r="E1" s="232"/>
      <c r="F1" s="232"/>
      <c r="G1" s="232"/>
      <c r="H1" s="232"/>
      <c r="I1" s="232"/>
      <c r="J1" s="232"/>
      <c r="K1" s="232"/>
      <c r="L1" s="232"/>
      <c r="M1" s="232"/>
      <c r="N1" s="232"/>
      <c r="O1" s="232"/>
      <c r="P1" s="232"/>
      <c r="Q1" s="232"/>
      <c r="R1" s="232"/>
      <c r="S1" s="232"/>
    </row>
    <row r="3" spans="1:23" ht="27.75" customHeight="1" x14ac:dyDescent="0.8">
      <c r="A3" s="167" t="s">
        <v>156</v>
      </c>
      <c r="B3" s="167"/>
      <c r="C3" s="167"/>
      <c r="D3" s="150"/>
      <c r="E3" s="168"/>
      <c r="F3" s="169"/>
      <c r="G3" s="169"/>
      <c r="H3" s="169"/>
      <c r="I3" s="170"/>
      <c r="J3" s="170"/>
      <c r="K3" s="170"/>
      <c r="L3" s="171"/>
      <c r="M3" s="171"/>
      <c r="N3" s="171"/>
      <c r="O3" s="171"/>
      <c r="P3" s="171"/>
      <c r="Q3" s="171"/>
      <c r="R3" s="171"/>
      <c r="S3" s="171"/>
    </row>
    <row r="4" spans="1:23" ht="30" customHeight="1" x14ac:dyDescent="0.8">
      <c r="A4" s="167" t="s">
        <v>84</v>
      </c>
      <c r="B4" s="167"/>
      <c r="C4" s="167"/>
      <c r="D4" s="150"/>
      <c r="E4" s="168"/>
      <c r="F4" s="150"/>
      <c r="G4" s="150"/>
      <c r="H4" s="169"/>
      <c r="I4" s="170"/>
      <c r="J4" s="170"/>
      <c r="K4" s="170"/>
      <c r="L4" s="171"/>
      <c r="M4" s="171"/>
      <c r="N4" s="171"/>
      <c r="O4" s="171"/>
      <c r="P4" s="171"/>
      <c r="Q4" s="171"/>
      <c r="R4" s="171"/>
      <c r="S4" s="171"/>
    </row>
    <row r="5" spans="1:23" ht="27.75" customHeight="1" x14ac:dyDescent="0.8">
      <c r="A5" s="167" t="s">
        <v>174</v>
      </c>
      <c r="B5" s="167"/>
      <c r="C5" s="167"/>
      <c r="D5" s="150"/>
      <c r="E5" s="168"/>
      <c r="F5" s="150"/>
      <c r="G5" s="150"/>
      <c r="H5" s="150"/>
      <c r="I5" s="172"/>
      <c r="J5" s="172"/>
      <c r="K5" s="172"/>
      <c r="L5" s="171"/>
      <c r="M5" s="171"/>
      <c r="N5" s="171"/>
      <c r="O5" s="171"/>
      <c r="P5" s="171"/>
      <c r="Q5" s="171"/>
      <c r="R5" s="171"/>
      <c r="S5" s="171"/>
    </row>
    <row r="6" spans="1:23" ht="27.75" customHeight="1" x14ac:dyDescent="0.8">
      <c r="A6" s="167" t="s">
        <v>157</v>
      </c>
      <c r="B6" s="167"/>
      <c r="C6" s="167"/>
      <c r="D6" s="150"/>
      <c r="E6" s="168"/>
      <c r="F6" s="150"/>
      <c r="G6" s="150"/>
      <c r="H6" s="150"/>
      <c r="I6" s="172"/>
      <c r="J6" s="172"/>
      <c r="K6" s="172"/>
      <c r="L6" s="171"/>
      <c r="M6" s="171"/>
      <c r="N6" s="171"/>
      <c r="O6" s="171"/>
      <c r="P6" s="171"/>
      <c r="Q6" s="171"/>
      <c r="R6" s="171"/>
      <c r="S6" s="171"/>
    </row>
    <row r="7" spans="1:23" s="2" customFormat="1" ht="21.75" customHeight="1" x14ac:dyDescent="0.75">
      <c r="A7" s="233" t="s">
        <v>0</v>
      </c>
      <c r="B7" s="233" t="s">
        <v>41</v>
      </c>
      <c r="C7" s="233" t="s">
        <v>42</v>
      </c>
      <c r="D7" s="233" t="s">
        <v>35</v>
      </c>
      <c r="E7" s="233" t="s">
        <v>38</v>
      </c>
      <c r="F7" s="233" t="s">
        <v>1</v>
      </c>
      <c r="G7" s="233" t="s">
        <v>2</v>
      </c>
      <c r="H7" s="235" t="s">
        <v>178</v>
      </c>
      <c r="I7" s="237" t="s">
        <v>3</v>
      </c>
      <c r="J7" s="238"/>
      <c r="K7" s="239"/>
      <c r="L7" s="233" t="s">
        <v>4</v>
      </c>
      <c r="M7" s="173"/>
      <c r="N7" s="240" t="s">
        <v>5</v>
      </c>
      <c r="O7" s="240"/>
      <c r="P7" s="240"/>
      <c r="Q7" s="240"/>
      <c r="R7" s="241"/>
      <c r="S7" s="233" t="s">
        <v>6</v>
      </c>
    </row>
    <row r="8" spans="1:23" s="2" customFormat="1" ht="90" customHeight="1" x14ac:dyDescent="0.2">
      <c r="A8" s="234"/>
      <c r="B8" s="234"/>
      <c r="C8" s="234"/>
      <c r="D8" s="234"/>
      <c r="E8" s="234"/>
      <c r="F8" s="234"/>
      <c r="G8" s="234"/>
      <c r="H8" s="236"/>
      <c r="I8" s="174" t="s">
        <v>49</v>
      </c>
      <c r="J8" s="174" t="s">
        <v>45</v>
      </c>
      <c r="K8" s="176" t="s">
        <v>7</v>
      </c>
      <c r="L8" s="234"/>
      <c r="M8" s="175"/>
      <c r="N8" s="176" t="s">
        <v>8</v>
      </c>
      <c r="O8" s="176" t="s">
        <v>9</v>
      </c>
      <c r="P8" s="176" t="s">
        <v>10</v>
      </c>
      <c r="Q8" s="176" t="s">
        <v>11</v>
      </c>
      <c r="R8" s="176" t="s">
        <v>12</v>
      </c>
      <c r="S8" s="234"/>
    </row>
    <row r="9" spans="1:23" s="146" customFormat="1" ht="22.5" customHeight="1" x14ac:dyDescent="0.25">
      <c r="A9" s="177">
        <v>1</v>
      </c>
      <c r="B9" s="178">
        <v>2</v>
      </c>
      <c r="C9" s="178">
        <v>3</v>
      </c>
      <c r="D9" s="178">
        <v>4</v>
      </c>
      <c r="E9" s="178">
        <v>5</v>
      </c>
      <c r="F9" s="178">
        <v>6</v>
      </c>
      <c r="G9" s="178">
        <v>7</v>
      </c>
      <c r="H9" s="178">
        <v>8</v>
      </c>
      <c r="I9" s="178">
        <v>9</v>
      </c>
      <c r="J9" s="178">
        <v>10</v>
      </c>
      <c r="K9" s="178">
        <v>11</v>
      </c>
      <c r="L9" s="178">
        <v>12</v>
      </c>
      <c r="M9" s="178"/>
      <c r="N9" s="178">
        <v>13</v>
      </c>
      <c r="O9" s="178">
        <v>14</v>
      </c>
      <c r="P9" s="178">
        <v>15</v>
      </c>
      <c r="Q9" s="178">
        <v>16</v>
      </c>
      <c r="R9" s="178">
        <v>17</v>
      </c>
      <c r="S9" s="178">
        <v>18</v>
      </c>
      <c r="T9" s="2"/>
      <c r="U9" s="2"/>
      <c r="V9" s="2"/>
      <c r="W9" s="2"/>
    </row>
    <row r="10" spans="1:23" s="145" customFormat="1" ht="63" x14ac:dyDescent="0.85">
      <c r="A10" s="208">
        <v>1</v>
      </c>
      <c r="B10" s="208">
        <v>22522</v>
      </c>
      <c r="C10" s="213" t="s">
        <v>151</v>
      </c>
      <c r="D10" s="216" t="s">
        <v>85</v>
      </c>
      <c r="E10" s="179" t="s">
        <v>40</v>
      </c>
      <c r="F10" s="180" t="s">
        <v>88</v>
      </c>
      <c r="G10" s="225" t="s">
        <v>158</v>
      </c>
      <c r="H10" s="203">
        <v>35992</v>
      </c>
      <c r="I10" s="181" t="s">
        <v>153</v>
      </c>
      <c r="J10" s="151" t="s">
        <v>152</v>
      </c>
      <c r="K10" s="199">
        <v>2</v>
      </c>
      <c r="L10" s="182" t="s">
        <v>180</v>
      </c>
      <c r="M10" s="197" t="s">
        <v>13</v>
      </c>
      <c r="N10" s="153"/>
      <c r="O10" s="153"/>
      <c r="P10" s="153"/>
      <c r="Q10" s="153"/>
      <c r="R10" s="155"/>
      <c r="S10" s="152"/>
    </row>
    <row r="11" spans="1:23" s="145" customFormat="1" ht="46.5" customHeight="1" x14ac:dyDescent="0.85">
      <c r="A11" s="209"/>
      <c r="B11" s="209"/>
      <c r="C11" s="214"/>
      <c r="D11" s="217"/>
      <c r="E11" s="183" t="s">
        <v>44</v>
      </c>
      <c r="F11" s="183"/>
      <c r="G11" s="225"/>
      <c r="H11" s="204"/>
      <c r="I11" s="163"/>
      <c r="J11" s="156"/>
      <c r="K11" s="200"/>
      <c r="L11" s="184"/>
      <c r="M11" s="198" t="s">
        <v>36</v>
      </c>
      <c r="N11" s="153"/>
      <c r="O11" s="153"/>
      <c r="P11" s="153"/>
      <c r="Q11" s="153"/>
      <c r="R11" s="155"/>
      <c r="S11" s="152"/>
    </row>
    <row r="12" spans="1:23" s="145" customFormat="1" ht="46.5" customHeight="1" x14ac:dyDescent="0.85">
      <c r="A12" s="210"/>
      <c r="B12" s="209"/>
      <c r="C12" s="214"/>
      <c r="D12" s="217"/>
      <c r="E12" s="185"/>
      <c r="F12" s="186"/>
      <c r="G12" s="187"/>
      <c r="H12" s="205"/>
      <c r="I12" s="188"/>
      <c r="J12" s="157"/>
      <c r="K12" s="201"/>
      <c r="L12" s="189"/>
      <c r="M12" s="198" t="s">
        <v>14</v>
      </c>
      <c r="N12" s="153"/>
      <c r="O12" s="153"/>
      <c r="P12" s="153"/>
      <c r="Q12" s="153"/>
      <c r="R12" s="155"/>
      <c r="S12" s="152"/>
    </row>
    <row r="13" spans="1:23" s="148" customFormat="1" ht="57.75" customHeight="1" x14ac:dyDescent="0.85">
      <c r="A13" s="211"/>
      <c r="B13" s="212"/>
      <c r="C13" s="215"/>
      <c r="D13" s="218"/>
      <c r="E13" s="190"/>
      <c r="F13" s="191"/>
      <c r="G13" s="192"/>
      <c r="H13" s="206"/>
      <c r="I13" s="194"/>
      <c r="J13" s="158"/>
      <c r="K13" s="202"/>
      <c r="L13" s="195"/>
      <c r="M13" s="198" t="s">
        <v>15</v>
      </c>
      <c r="N13" s="159"/>
      <c r="O13" s="159"/>
      <c r="P13" s="159"/>
      <c r="Q13" s="159"/>
      <c r="R13" s="160"/>
      <c r="S13" s="152"/>
    </row>
    <row r="14" spans="1:23" s="145" customFormat="1" ht="104.25" customHeight="1" x14ac:dyDescent="0.85">
      <c r="A14" s="213">
        <v>2</v>
      </c>
      <c r="B14" s="208">
        <v>31122</v>
      </c>
      <c r="C14" s="213" t="s">
        <v>151</v>
      </c>
      <c r="D14" s="216" t="s">
        <v>85</v>
      </c>
      <c r="E14" s="179" t="s">
        <v>40</v>
      </c>
      <c r="F14" s="180" t="s">
        <v>88</v>
      </c>
      <c r="G14" s="226" t="s">
        <v>159</v>
      </c>
      <c r="H14" s="203">
        <v>20000</v>
      </c>
      <c r="I14" s="181" t="s">
        <v>154</v>
      </c>
      <c r="J14" s="154" t="s">
        <v>152</v>
      </c>
      <c r="K14" s="199">
        <v>2</v>
      </c>
      <c r="L14" s="182" t="s">
        <v>180</v>
      </c>
      <c r="M14" s="197" t="s">
        <v>13</v>
      </c>
      <c r="N14" s="153"/>
      <c r="O14" s="153"/>
      <c r="P14" s="153"/>
      <c r="Q14" s="153"/>
      <c r="R14" s="155"/>
      <c r="S14" s="152"/>
    </row>
    <row r="15" spans="1:23" s="145" customFormat="1" ht="60" customHeight="1" x14ac:dyDescent="0.85">
      <c r="A15" s="214"/>
      <c r="B15" s="209"/>
      <c r="C15" s="214"/>
      <c r="D15" s="210"/>
      <c r="E15" s="183" t="s">
        <v>44</v>
      </c>
      <c r="F15" s="183"/>
      <c r="G15" s="227"/>
      <c r="H15" s="204"/>
      <c r="I15" s="163"/>
      <c r="J15" s="156"/>
      <c r="K15" s="199"/>
      <c r="L15" s="184"/>
      <c r="M15" s="198" t="s">
        <v>36</v>
      </c>
      <c r="N15" s="153"/>
      <c r="O15" s="153"/>
      <c r="P15" s="153"/>
      <c r="Q15" s="153"/>
      <c r="R15" s="155"/>
      <c r="S15" s="152"/>
    </row>
    <row r="16" spans="1:23" s="145" customFormat="1" ht="46.5" customHeight="1" x14ac:dyDescent="0.85">
      <c r="A16" s="214"/>
      <c r="B16" s="209"/>
      <c r="C16" s="214"/>
      <c r="D16" s="210"/>
      <c r="E16" s="185"/>
      <c r="F16" s="186"/>
      <c r="G16" s="187"/>
      <c r="H16" s="205"/>
      <c r="I16" s="188"/>
      <c r="J16" s="157"/>
      <c r="K16" s="201"/>
      <c r="L16" s="189"/>
      <c r="M16" s="198" t="s">
        <v>14</v>
      </c>
      <c r="N16" s="153"/>
      <c r="O16" s="153"/>
      <c r="P16" s="153"/>
      <c r="Q16" s="153"/>
      <c r="R16" s="155"/>
      <c r="S16" s="152"/>
    </row>
    <row r="17" spans="1:19" s="148" customFormat="1" ht="52.5" customHeight="1" x14ac:dyDescent="0.85">
      <c r="A17" s="215"/>
      <c r="B17" s="212"/>
      <c r="C17" s="215"/>
      <c r="D17" s="211"/>
      <c r="E17" s="190"/>
      <c r="F17" s="191"/>
      <c r="G17" s="192"/>
      <c r="H17" s="206"/>
      <c r="I17" s="194"/>
      <c r="J17" s="158"/>
      <c r="K17" s="202"/>
      <c r="L17" s="195"/>
      <c r="M17" s="198" t="s">
        <v>15</v>
      </c>
      <c r="N17" s="159"/>
      <c r="O17" s="159"/>
      <c r="P17" s="159"/>
      <c r="Q17" s="159"/>
      <c r="R17" s="160"/>
      <c r="S17" s="152"/>
    </row>
    <row r="18" spans="1:19" s="145" customFormat="1" ht="102" customHeight="1" x14ac:dyDescent="0.85">
      <c r="A18" s="208">
        <v>3</v>
      </c>
      <c r="B18" s="208">
        <v>27213</v>
      </c>
      <c r="C18" s="213" t="s">
        <v>151</v>
      </c>
      <c r="D18" s="216" t="s">
        <v>85</v>
      </c>
      <c r="E18" s="179" t="s">
        <v>40</v>
      </c>
      <c r="F18" s="180" t="s">
        <v>88</v>
      </c>
      <c r="G18" s="223" t="s">
        <v>175</v>
      </c>
      <c r="H18" s="203">
        <v>4300</v>
      </c>
      <c r="I18" s="181" t="s">
        <v>153</v>
      </c>
      <c r="J18" s="154" t="s">
        <v>152</v>
      </c>
      <c r="K18" s="199">
        <v>2</v>
      </c>
      <c r="L18" s="182" t="s">
        <v>180</v>
      </c>
      <c r="M18" s="197" t="s">
        <v>13</v>
      </c>
      <c r="N18" s="153"/>
      <c r="O18" s="153"/>
      <c r="P18" s="153"/>
      <c r="Q18" s="153"/>
      <c r="R18" s="155"/>
      <c r="S18" s="152"/>
    </row>
    <row r="19" spans="1:19" s="145" customFormat="1" ht="46.5" customHeight="1" x14ac:dyDescent="0.85">
      <c r="A19" s="209"/>
      <c r="B19" s="209"/>
      <c r="C19" s="214"/>
      <c r="D19" s="217"/>
      <c r="E19" s="183" t="s">
        <v>44</v>
      </c>
      <c r="F19" s="183"/>
      <c r="G19" s="224"/>
      <c r="H19" s="204"/>
      <c r="I19" s="163"/>
      <c r="J19" s="156"/>
      <c r="K19" s="199"/>
      <c r="L19" s="184"/>
      <c r="M19" s="198" t="s">
        <v>36</v>
      </c>
      <c r="N19" s="153"/>
      <c r="O19" s="153"/>
      <c r="P19" s="153"/>
      <c r="Q19" s="153"/>
      <c r="R19" s="155"/>
      <c r="S19" s="152"/>
    </row>
    <row r="20" spans="1:19" s="145" customFormat="1" ht="46.5" customHeight="1" x14ac:dyDescent="0.85">
      <c r="A20" s="210"/>
      <c r="B20" s="209"/>
      <c r="C20" s="214"/>
      <c r="D20" s="217"/>
      <c r="E20" s="185"/>
      <c r="F20" s="186"/>
      <c r="G20" s="187"/>
      <c r="H20" s="205"/>
      <c r="I20" s="188"/>
      <c r="J20" s="157"/>
      <c r="K20" s="201"/>
      <c r="L20" s="189"/>
      <c r="M20" s="198" t="s">
        <v>14</v>
      </c>
      <c r="N20" s="153"/>
      <c r="O20" s="153"/>
      <c r="P20" s="153"/>
      <c r="Q20" s="153"/>
      <c r="R20" s="155"/>
      <c r="S20" s="152"/>
    </row>
    <row r="21" spans="1:19" s="148" customFormat="1" ht="48.75" customHeight="1" x14ac:dyDescent="0.85">
      <c r="A21" s="211"/>
      <c r="B21" s="212"/>
      <c r="C21" s="215"/>
      <c r="D21" s="218"/>
      <c r="E21" s="190"/>
      <c r="F21" s="191"/>
      <c r="G21" s="192"/>
      <c r="H21" s="206"/>
      <c r="I21" s="194"/>
      <c r="J21" s="158"/>
      <c r="K21" s="202"/>
      <c r="L21" s="195"/>
      <c r="M21" s="198" t="s">
        <v>15</v>
      </c>
      <c r="N21" s="159"/>
      <c r="O21" s="159"/>
      <c r="P21" s="159"/>
      <c r="Q21" s="159"/>
      <c r="R21" s="160"/>
      <c r="S21" s="152"/>
    </row>
    <row r="22" spans="1:19" s="147" customFormat="1" ht="63" x14ac:dyDescent="0.85">
      <c r="A22" s="208">
        <v>4</v>
      </c>
      <c r="B22" s="228" t="s">
        <v>161</v>
      </c>
      <c r="C22" s="213" t="s">
        <v>151</v>
      </c>
      <c r="D22" s="216" t="s">
        <v>85</v>
      </c>
      <c r="E22" s="179" t="s">
        <v>40</v>
      </c>
      <c r="F22" s="180" t="s">
        <v>88</v>
      </c>
      <c r="G22" s="221" t="s">
        <v>160</v>
      </c>
      <c r="H22" s="203">
        <v>44992</v>
      </c>
      <c r="I22" s="181" t="s">
        <v>154</v>
      </c>
      <c r="J22" s="154" t="s">
        <v>152</v>
      </c>
      <c r="K22" s="199">
        <v>6</v>
      </c>
      <c r="L22" s="182" t="s">
        <v>87</v>
      </c>
      <c r="M22" s="197" t="s">
        <v>13</v>
      </c>
      <c r="N22" s="153"/>
      <c r="O22" s="153"/>
      <c r="P22" s="153"/>
      <c r="Q22" s="153"/>
      <c r="R22" s="155"/>
      <c r="S22" s="152"/>
    </row>
    <row r="23" spans="1:19" s="147" customFormat="1" ht="46.5" customHeight="1" x14ac:dyDescent="0.85">
      <c r="A23" s="209"/>
      <c r="B23" s="229"/>
      <c r="C23" s="214"/>
      <c r="D23" s="210"/>
      <c r="E23" s="183" t="s">
        <v>44</v>
      </c>
      <c r="F23" s="183"/>
      <c r="G23" s="222"/>
      <c r="H23" s="204"/>
      <c r="I23" s="163"/>
      <c r="J23" s="156"/>
      <c r="K23" s="200"/>
      <c r="L23" s="184"/>
      <c r="M23" s="198" t="s">
        <v>36</v>
      </c>
      <c r="N23" s="153"/>
      <c r="O23" s="153"/>
      <c r="P23" s="153"/>
      <c r="Q23" s="153"/>
      <c r="R23" s="155"/>
      <c r="S23" s="152"/>
    </row>
    <row r="24" spans="1:19" s="147" customFormat="1" ht="46.5" customHeight="1" x14ac:dyDescent="0.85">
      <c r="A24" s="209"/>
      <c r="B24" s="229"/>
      <c r="C24" s="214"/>
      <c r="D24" s="210"/>
      <c r="E24" s="185"/>
      <c r="F24" s="186"/>
      <c r="G24" s="187"/>
      <c r="H24" s="205"/>
      <c r="I24" s="188"/>
      <c r="J24" s="157"/>
      <c r="K24" s="201"/>
      <c r="L24" s="189"/>
      <c r="M24" s="198" t="s">
        <v>14</v>
      </c>
      <c r="N24" s="153"/>
      <c r="O24" s="153"/>
      <c r="P24" s="153"/>
      <c r="Q24" s="153"/>
      <c r="R24" s="155"/>
      <c r="S24" s="152"/>
    </row>
    <row r="25" spans="1:19" s="149" customFormat="1" ht="41.25" customHeight="1" x14ac:dyDescent="0.85">
      <c r="A25" s="212"/>
      <c r="B25" s="230"/>
      <c r="C25" s="215"/>
      <c r="D25" s="211"/>
      <c r="E25" s="190"/>
      <c r="F25" s="191"/>
      <c r="G25" s="192"/>
      <c r="H25" s="206"/>
      <c r="I25" s="194"/>
      <c r="J25" s="158"/>
      <c r="K25" s="202"/>
      <c r="L25" s="195"/>
      <c r="M25" s="198" t="s">
        <v>15</v>
      </c>
      <c r="N25" s="159"/>
      <c r="O25" s="159"/>
      <c r="P25" s="159"/>
      <c r="Q25" s="159"/>
      <c r="R25" s="160"/>
      <c r="S25" s="152"/>
    </row>
    <row r="26" spans="1:19" s="145" customFormat="1" ht="63" x14ac:dyDescent="0.85">
      <c r="A26" s="208">
        <v>5</v>
      </c>
      <c r="B26" s="208">
        <v>22522</v>
      </c>
      <c r="C26" s="213" t="s">
        <v>151</v>
      </c>
      <c r="D26" s="216" t="s">
        <v>85</v>
      </c>
      <c r="E26" s="179" t="s">
        <v>40</v>
      </c>
      <c r="F26" s="180" t="s">
        <v>88</v>
      </c>
      <c r="G26" s="161" t="s">
        <v>162</v>
      </c>
      <c r="H26" s="203">
        <v>10000</v>
      </c>
      <c r="I26" s="181" t="s">
        <v>154</v>
      </c>
      <c r="J26" s="154" t="s">
        <v>152</v>
      </c>
      <c r="K26" s="199">
        <v>3</v>
      </c>
      <c r="L26" s="182" t="s">
        <v>180</v>
      </c>
      <c r="M26" s="197" t="s">
        <v>13</v>
      </c>
      <c r="N26" s="153"/>
      <c r="O26" s="153"/>
      <c r="P26" s="153"/>
      <c r="Q26" s="153"/>
      <c r="R26" s="155"/>
      <c r="S26" s="152"/>
    </row>
    <row r="27" spans="1:19" s="145" customFormat="1" ht="46.5" customHeight="1" x14ac:dyDescent="0.85">
      <c r="A27" s="209"/>
      <c r="B27" s="209"/>
      <c r="C27" s="214"/>
      <c r="D27" s="217"/>
      <c r="E27" s="183" t="s">
        <v>44</v>
      </c>
      <c r="F27" s="183"/>
      <c r="G27" s="161"/>
      <c r="H27" s="204"/>
      <c r="I27" s="163"/>
      <c r="J27" s="156"/>
      <c r="K27" s="200"/>
      <c r="L27" s="184"/>
      <c r="M27" s="198" t="s">
        <v>36</v>
      </c>
      <c r="N27" s="153"/>
      <c r="O27" s="153"/>
      <c r="P27" s="153"/>
      <c r="Q27" s="153"/>
      <c r="R27" s="155"/>
      <c r="S27" s="152"/>
    </row>
    <row r="28" spans="1:19" s="145" customFormat="1" ht="46.5" customHeight="1" x14ac:dyDescent="0.85">
      <c r="A28" s="210"/>
      <c r="B28" s="209"/>
      <c r="C28" s="214"/>
      <c r="D28" s="217"/>
      <c r="E28" s="185"/>
      <c r="F28" s="186"/>
      <c r="G28" s="187"/>
      <c r="H28" s="205"/>
      <c r="I28" s="188"/>
      <c r="J28" s="157"/>
      <c r="K28" s="201"/>
      <c r="L28" s="189"/>
      <c r="M28" s="198" t="s">
        <v>14</v>
      </c>
      <c r="N28" s="153"/>
      <c r="O28" s="153"/>
      <c r="P28" s="153"/>
      <c r="Q28" s="153"/>
      <c r="R28" s="155"/>
      <c r="S28" s="152"/>
    </row>
    <row r="29" spans="1:19" s="148" customFormat="1" ht="41.25" customHeight="1" x14ac:dyDescent="0.85">
      <c r="A29" s="211"/>
      <c r="B29" s="212"/>
      <c r="C29" s="215"/>
      <c r="D29" s="218"/>
      <c r="E29" s="190"/>
      <c r="F29" s="191"/>
      <c r="G29" s="192"/>
      <c r="H29" s="206"/>
      <c r="I29" s="194"/>
      <c r="J29" s="158"/>
      <c r="K29" s="202"/>
      <c r="L29" s="195"/>
      <c r="M29" s="198" t="s">
        <v>15</v>
      </c>
      <c r="N29" s="159"/>
      <c r="O29" s="159"/>
      <c r="P29" s="159"/>
      <c r="Q29" s="159"/>
      <c r="R29" s="160"/>
      <c r="S29" s="152"/>
    </row>
    <row r="30" spans="1:19" s="147" customFormat="1" ht="63" x14ac:dyDescent="0.85">
      <c r="A30" s="208">
        <v>6</v>
      </c>
      <c r="B30" s="208">
        <v>22522</v>
      </c>
      <c r="C30" s="213" t="s">
        <v>151</v>
      </c>
      <c r="D30" s="216" t="s">
        <v>85</v>
      </c>
      <c r="E30" s="179" t="s">
        <v>40</v>
      </c>
      <c r="F30" s="180" t="s">
        <v>88</v>
      </c>
      <c r="G30" s="163" t="s">
        <v>163</v>
      </c>
      <c r="H30" s="203">
        <v>5000</v>
      </c>
      <c r="I30" s="181" t="s">
        <v>154</v>
      </c>
      <c r="J30" s="154" t="s">
        <v>152</v>
      </c>
      <c r="K30" s="199">
        <v>3</v>
      </c>
      <c r="L30" s="182" t="s">
        <v>180</v>
      </c>
      <c r="M30" s="197" t="s">
        <v>13</v>
      </c>
      <c r="N30" s="153"/>
      <c r="O30" s="153"/>
      <c r="P30" s="153"/>
      <c r="Q30" s="153"/>
      <c r="R30" s="155"/>
      <c r="S30" s="152"/>
    </row>
    <row r="31" spans="1:19" s="147" customFormat="1" ht="46.5" customHeight="1" x14ac:dyDescent="0.85">
      <c r="A31" s="209"/>
      <c r="B31" s="209"/>
      <c r="C31" s="214"/>
      <c r="D31" s="217"/>
      <c r="E31" s="183" t="s">
        <v>44</v>
      </c>
      <c r="F31" s="183"/>
      <c r="G31" s="163"/>
      <c r="H31" s="204"/>
      <c r="I31" s="163"/>
      <c r="J31" s="156"/>
      <c r="K31" s="200"/>
      <c r="L31" s="184"/>
      <c r="M31" s="198" t="s">
        <v>36</v>
      </c>
      <c r="N31" s="153"/>
      <c r="O31" s="153"/>
      <c r="P31" s="153"/>
      <c r="Q31" s="153"/>
      <c r="R31" s="155"/>
      <c r="S31" s="152"/>
    </row>
    <row r="32" spans="1:19" s="147" customFormat="1" ht="46.5" customHeight="1" x14ac:dyDescent="0.85">
      <c r="A32" s="210"/>
      <c r="B32" s="209"/>
      <c r="C32" s="214"/>
      <c r="D32" s="217"/>
      <c r="E32" s="185"/>
      <c r="F32" s="186"/>
      <c r="G32" s="187"/>
      <c r="H32" s="205"/>
      <c r="I32" s="188"/>
      <c r="J32" s="157"/>
      <c r="K32" s="201"/>
      <c r="L32" s="189"/>
      <c r="M32" s="198" t="s">
        <v>14</v>
      </c>
      <c r="N32" s="153"/>
      <c r="O32" s="153"/>
      <c r="P32" s="153"/>
      <c r="Q32" s="153"/>
      <c r="R32" s="155"/>
      <c r="S32" s="152"/>
    </row>
    <row r="33" spans="1:19" s="149" customFormat="1" ht="41.25" customHeight="1" x14ac:dyDescent="0.85">
      <c r="A33" s="211"/>
      <c r="B33" s="212"/>
      <c r="C33" s="215"/>
      <c r="D33" s="218"/>
      <c r="E33" s="190"/>
      <c r="F33" s="191"/>
      <c r="G33" s="192"/>
      <c r="H33" s="206"/>
      <c r="I33" s="194"/>
      <c r="J33" s="158"/>
      <c r="K33" s="202"/>
      <c r="L33" s="195"/>
      <c r="M33" s="198" t="s">
        <v>15</v>
      </c>
      <c r="N33" s="159"/>
      <c r="O33" s="159"/>
      <c r="P33" s="159"/>
      <c r="Q33" s="159"/>
      <c r="R33" s="160"/>
      <c r="S33" s="152"/>
    </row>
    <row r="34" spans="1:19" s="145" customFormat="1" ht="54" customHeight="1" x14ac:dyDescent="0.85">
      <c r="A34" s="208">
        <v>7</v>
      </c>
      <c r="B34" s="208">
        <v>22522</v>
      </c>
      <c r="C34" s="213" t="s">
        <v>151</v>
      </c>
      <c r="D34" s="216" t="s">
        <v>85</v>
      </c>
      <c r="E34" s="179" t="s">
        <v>40</v>
      </c>
      <c r="F34" s="180" t="s">
        <v>88</v>
      </c>
      <c r="G34" s="164" t="s">
        <v>164</v>
      </c>
      <c r="H34" s="203">
        <v>7000</v>
      </c>
      <c r="I34" s="181" t="s">
        <v>86</v>
      </c>
      <c r="J34" s="154"/>
      <c r="K34" s="199">
        <v>1</v>
      </c>
      <c r="L34" s="182" t="s">
        <v>180</v>
      </c>
      <c r="M34" s="197" t="s">
        <v>13</v>
      </c>
      <c r="N34" s="153"/>
      <c r="O34" s="153"/>
      <c r="P34" s="153"/>
      <c r="Q34" s="153"/>
      <c r="R34" s="155"/>
      <c r="S34" s="152"/>
    </row>
    <row r="35" spans="1:19" s="145" customFormat="1" ht="46.5" customHeight="1" x14ac:dyDescent="0.85">
      <c r="A35" s="209"/>
      <c r="B35" s="209"/>
      <c r="C35" s="214"/>
      <c r="D35" s="217"/>
      <c r="E35" s="183" t="s">
        <v>44</v>
      </c>
      <c r="F35" s="183"/>
      <c r="G35" s="184"/>
      <c r="H35" s="204"/>
      <c r="I35" s="163"/>
      <c r="J35" s="156"/>
      <c r="K35" s="200"/>
      <c r="L35" s="184"/>
      <c r="M35" s="198" t="s">
        <v>36</v>
      </c>
      <c r="N35" s="153"/>
      <c r="O35" s="153"/>
      <c r="P35" s="153"/>
      <c r="Q35" s="153"/>
      <c r="R35" s="155"/>
      <c r="S35" s="152"/>
    </row>
    <row r="36" spans="1:19" s="145" customFormat="1" ht="46.5" customHeight="1" x14ac:dyDescent="0.85">
      <c r="A36" s="210"/>
      <c r="B36" s="209"/>
      <c r="C36" s="214"/>
      <c r="D36" s="217"/>
      <c r="E36" s="185"/>
      <c r="F36" s="186"/>
      <c r="G36" s="187"/>
      <c r="H36" s="205"/>
      <c r="I36" s="188"/>
      <c r="J36" s="157"/>
      <c r="K36" s="201"/>
      <c r="L36" s="189"/>
      <c r="M36" s="198" t="s">
        <v>14</v>
      </c>
      <c r="N36" s="153"/>
      <c r="O36" s="153"/>
      <c r="P36" s="153"/>
      <c r="Q36" s="153"/>
      <c r="R36" s="155"/>
      <c r="S36" s="152"/>
    </row>
    <row r="37" spans="1:19" s="148" customFormat="1" ht="41.25" customHeight="1" x14ac:dyDescent="0.85">
      <c r="A37" s="211"/>
      <c r="B37" s="212"/>
      <c r="C37" s="215"/>
      <c r="D37" s="218"/>
      <c r="E37" s="190"/>
      <c r="F37" s="191"/>
      <c r="G37" s="192"/>
      <c r="H37" s="206"/>
      <c r="I37" s="194"/>
      <c r="J37" s="158"/>
      <c r="K37" s="202"/>
      <c r="L37" s="195"/>
      <c r="M37" s="198" t="s">
        <v>15</v>
      </c>
      <c r="N37" s="159"/>
      <c r="O37" s="159"/>
      <c r="P37" s="159"/>
      <c r="Q37" s="159"/>
      <c r="R37" s="160"/>
      <c r="S37" s="152"/>
    </row>
    <row r="38" spans="1:19" s="147" customFormat="1" ht="86.25" customHeight="1" x14ac:dyDescent="0.85">
      <c r="A38" s="208">
        <v>8</v>
      </c>
      <c r="B38" s="208">
        <v>22522</v>
      </c>
      <c r="C38" s="213" t="s">
        <v>151</v>
      </c>
      <c r="D38" s="216" t="s">
        <v>85</v>
      </c>
      <c r="E38" s="179" t="s">
        <v>40</v>
      </c>
      <c r="F38" s="180" t="s">
        <v>88</v>
      </c>
      <c r="G38" s="196" t="s">
        <v>176</v>
      </c>
      <c r="H38" s="207">
        <v>3575</v>
      </c>
      <c r="I38" s="181" t="s">
        <v>86</v>
      </c>
      <c r="J38" s="154"/>
      <c r="K38" s="199">
        <v>1</v>
      </c>
      <c r="L38" s="182" t="s">
        <v>180</v>
      </c>
      <c r="M38" s="197" t="s">
        <v>13</v>
      </c>
      <c r="N38" s="153"/>
      <c r="O38" s="153"/>
      <c r="P38" s="153"/>
      <c r="Q38" s="153"/>
      <c r="R38" s="155"/>
      <c r="S38" s="152"/>
    </row>
    <row r="39" spans="1:19" s="147" customFormat="1" ht="46.5" customHeight="1" x14ac:dyDescent="0.85">
      <c r="A39" s="209"/>
      <c r="B39" s="209"/>
      <c r="C39" s="214"/>
      <c r="D39" s="217"/>
      <c r="E39" s="183" t="s">
        <v>44</v>
      </c>
      <c r="F39" s="183"/>
      <c r="G39" s="184"/>
      <c r="H39" s="204"/>
      <c r="I39" s="163"/>
      <c r="J39" s="156"/>
      <c r="K39" s="200"/>
      <c r="L39" s="184"/>
      <c r="M39" s="198" t="s">
        <v>36</v>
      </c>
      <c r="N39" s="153"/>
      <c r="O39" s="153"/>
      <c r="P39" s="153"/>
      <c r="Q39" s="153"/>
      <c r="R39" s="155"/>
      <c r="S39" s="152"/>
    </row>
    <row r="40" spans="1:19" s="147" customFormat="1" ht="46.5" customHeight="1" x14ac:dyDescent="0.85">
      <c r="A40" s="210"/>
      <c r="B40" s="209"/>
      <c r="C40" s="214"/>
      <c r="D40" s="217"/>
      <c r="E40" s="185"/>
      <c r="F40" s="186"/>
      <c r="G40" s="187"/>
      <c r="H40" s="205"/>
      <c r="I40" s="188"/>
      <c r="J40" s="157"/>
      <c r="K40" s="201"/>
      <c r="L40" s="189"/>
      <c r="M40" s="198" t="s">
        <v>14</v>
      </c>
      <c r="N40" s="153"/>
      <c r="O40" s="153"/>
      <c r="P40" s="153"/>
      <c r="Q40" s="153"/>
      <c r="R40" s="155"/>
      <c r="S40" s="152"/>
    </row>
    <row r="41" spans="1:19" s="149" customFormat="1" ht="41.25" customHeight="1" x14ac:dyDescent="0.85">
      <c r="A41" s="211"/>
      <c r="B41" s="212"/>
      <c r="C41" s="215"/>
      <c r="D41" s="218"/>
      <c r="E41" s="190"/>
      <c r="F41" s="191"/>
      <c r="G41" s="192"/>
      <c r="H41" s="206"/>
      <c r="I41" s="194"/>
      <c r="J41" s="158"/>
      <c r="K41" s="202"/>
      <c r="L41" s="195"/>
      <c r="M41" s="198" t="s">
        <v>15</v>
      </c>
      <c r="N41" s="159"/>
      <c r="O41" s="159"/>
      <c r="P41" s="159"/>
      <c r="Q41" s="159"/>
      <c r="R41" s="160"/>
      <c r="S41" s="152"/>
    </row>
    <row r="42" spans="1:19" s="145" customFormat="1" ht="46.5" customHeight="1" x14ac:dyDescent="0.85">
      <c r="A42" s="208">
        <v>9</v>
      </c>
      <c r="B42" s="208">
        <v>27213</v>
      </c>
      <c r="C42" s="213" t="s">
        <v>151</v>
      </c>
      <c r="D42" s="216" t="s">
        <v>85</v>
      </c>
      <c r="E42" s="179" t="s">
        <v>40</v>
      </c>
      <c r="F42" s="180" t="s">
        <v>88</v>
      </c>
      <c r="G42" s="164" t="s">
        <v>165</v>
      </c>
      <c r="H42" s="203">
        <v>1100</v>
      </c>
      <c r="I42" s="181" t="s">
        <v>86</v>
      </c>
      <c r="J42" s="154"/>
      <c r="K42" s="199">
        <v>1</v>
      </c>
      <c r="L42" s="182" t="s">
        <v>180</v>
      </c>
      <c r="M42" s="197" t="s">
        <v>13</v>
      </c>
      <c r="N42" s="153"/>
      <c r="O42" s="153"/>
      <c r="P42" s="153"/>
      <c r="Q42" s="153"/>
      <c r="R42" s="155"/>
      <c r="S42" s="152"/>
    </row>
    <row r="43" spans="1:19" s="145" customFormat="1" ht="46.5" customHeight="1" x14ac:dyDescent="0.85">
      <c r="A43" s="209"/>
      <c r="B43" s="209"/>
      <c r="C43" s="214"/>
      <c r="D43" s="217"/>
      <c r="E43" s="183" t="s">
        <v>44</v>
      </c>
      <c r="F43" s="183"/>
      <c r="G43" s="184"/>
      <c r="H43" s="204"/>
      <c r="I43" s="163"/>
      <c r="J43" s="156"/>
      <c r="K43" s="200"/>
      <c r="L43" s="184"/>
      <c r="M43" s="198" t="s">
        <v>36</v>
      </c>
      <c r="N43" s="153"/>
      <c r="O43" s="153"/>
      <c r="P43" s="153"/>
      <c r="Q43" s="153"/>
      <c r="R43" s="155"/>
      <c r="S43" s="152"/>
    </row>
    <row r="44" spans="1:19" s="145" customFormat="1" ht="46.5" customHeight="1" x14ac:dyDescent="0.85">
      <c r="A44" s="210"/>
      <c r="B44" s="209"/>
      <c r="C44" s="214"/>
      <c r="D44" s="217"/>
      <c r="E44" s="185"/>
      <c r="F44" s="186"/>
      <c r="G44" s="187"/>
      <c r="H44" s="205"/>
      <c r="I44" s="188"/>
      <c r="J44" s="157"/>
      <c r="K44" s="201"/>
      <c r="L44" s="189"/>
      <c r="M44" s="198" t="s">
        <v>14</v>
      </c>
      <c r="N44" s="153"/>
      <c r="O44" s="153"/>
      <c r="P44" s="153"/>
      <c r="Q44" s="153"/>
      <c r="R44" s="155"/>
      <c r="S44" s="152"/>
    </row>
    <row r="45" spans="1:19" s="148" customFormat="1" ht="41.25" customHeight="1" x14ac:dyDescent="0.85">
      <c r="A45" s="211"/>
      <c r="B45" s="212"/>
      <c r="C45" s="215"/>
      <c r="D45" s="218"/>
      <c r="E45" s="190"/>
      <c r="F45" s="191"/>
      <c r="G45" s="192"/>
      <c r="H45" s="206"/>
      <c r="I45" s="194"/>
      <c r="J45" s="158"/>
      <c r="K45" s="202"/>
      <c r="L45" s="195"/>
      <c r="M45" s="198" t="s">
        <v>15</v>
      </c>
      <c r="N45" s="159"/>
      <c r="O45" s="159"/>
      <c r="P45" s="159"/>
      <c r="Q45" s="159"/>
      <c r="R45" s="160"/>
      <c r="S45" s="152"/>
    </row>
    <row r="46" spans="1:19" s="147" customFormat="1" ht="46.5" customHeight="1" x14ac:dyDescent="0.85">
      <c r="A46" s="208">
        <v>10</v>
      </c>
      <c r="B46" s="208">
        <v>27213</v>
      </c>
      <c r="C46" s="213" t="s">
        <v>151</v>
      </c>
      <c r="D46" s="216" t="s">
        <v>85</v>
      </c>
      <c r="E46" s="179" t="s">
        <v>40</v>
      </c>
      <c r="F46" s="180" t="s">
        <v>88</v>
      </c>
      <c r="G46" s="164" t="s">
        <v>166</v>
      </c>
      <c r="H46" s="203">
        <v>5000</v>
      </c>
      <c r="I46" s="181" t="s">
        <v>86</v>
      </c>
      <c r="J46" s="154"/>
      <c r="K46" s="199">
        <v>1</v>
      </c>
      <c r="L46" s="182" t="s">
        <v>180</v>
      </c>
      <c r="M46" s="197" t="s">
        <v>13</v>
      </c>
      <c r="N46" s="153"/>
      <c r="O46" s="153"/>
      <c r="P46" s="153"/>
      <c r="Q46" s="153"/>
      <c r="R46" s="155"/>
      <c r="S46" s="152"/>
    </row>
    <row r="47" spans="1:19" s="147" customFormat="1" ht="46.5" customHeight="1" x14ac:dyDescent="0.85">
      <c r="A47" s="209"/>
      <c r="B47" s="209"/>
      <c r="C47" s="214"/>
      <c r="D47" s="217"/>
      <c r="E47" s="183" t="s">
        <v>44</v>
      </c>
      <c r="F47" s="183"/>
      <c r="G47" s="184"/>
      <c r="H47" s="204"/>
      <c r="I47" s="163"/>
      <c r="J47" s="156"/>
      <c r="K47" s="200"/>
      <c r="L47" s="184"/>
      <c r="M47" s="198" t="s">
        <v>36</v>
      </c>
      <c r="N47" s="153"/>
      <c r="O47" s="153"/>
      <c r="P47" s="153"/>
      <c r="Q47" s="153"/>
      <c r="R47" s="155"/>
      <c r="S47" s="152"/>
    </row>
    <row r="48" spans="1:19" s="147" customFormat="1" ht="46.5" customHeight="1" x14ac:dyDescent="0.85">
      <c r="A48" s="210"/>
      <c r="B48" s="209"/>
      <c r="C48" s="214"/>
      <c r="D48" s="217"/>
      <c r="E48" s="185"/>
      <c r="F48" s="186"/>
      <c r="G48" s="187"/>
      <c r="H48" s="205"/>
      <c r="I48" s="188"/>
      <c r="J48" s="157"/>
      <c r="K48" s="201"/>
      <c r="L48" s="189"/>
      <c r="M48" s="198" t="s">
        <v>14</v>
      </c>
      <c r="N48" s="153"/>
      <c r="O48" s="153"/>
      <c r="P48" s="153"/>
      <c r="Q48" s="153"/>
      <c r="R48" s="155"/>
      <c r="S48" s="152"/>
    </row>
    <row r="49" spans="1:19" s="149" customFormat="1" ht="41.25" customHeight="1" x14ac:dyDescent="0.85">
      <c r="A49" s="211"/>
      <c r="B49" s="212"/>
      <c r="C49" s="215"/>
      <c r="D49" s="218"/>
      <c r="E49" s="190"/>
      <c r="F49" s="191"/>
      <c r="G49" s="192"/>
      <c r="H49" s="206"/>
      <c r="I49" s="194"/>
      <c r="J49" s="158"/>
      <c r="K49" s="202"/>
      <c r="L49" s="195"/>
      <c r="M49" s="198" t="s">
        <v>15</v>
      </c>
      <c r="N49" s="159"/>
      <c r="O49" s="159"/>
      <c r="P49" s="159"/>
      <c r="Q49" s="159"/>
      <c r="R49" s="160"/>
      <c r="S49" s="152"/>
    </row>
    <row r="50" spans="1:19" s="145" customFormat="1" ht="41.25" customHeight="1" x14ac:dyDescent="0.85">
      <c r="A50" s="208">
        <v>11</v>
      </c>
      <c r="B50" s="208">
        <v>22522</v>
      </c>
      <c r="C50" s="213" t="s">
        <v>151</v>
      </c>
      <c r="D50" s="216" t="s">
        <v>85</v>
      </c>
      <c r="E50" s="179" t="s">
        <v>40</v>
      </c>
      <c r="F50" s="180" t="s">
        <v>88</v>
      </c>
      <c r="G50" s="219" t="s">
        <v>167</v>
      </c>
      <c r="H50" s="203">
        <v>600</v>
      </c>
      <c r="I50" s="181" t="s">
        <v>86</v>
      </c>
      <c r="J50" s="154"/>
      <c r="K50" s="199">
        <v>1</v>
      </c>
      <c r="L50" s="182" t="s">
        <v>180</v>
      </c>
      <c r="M50" s="197" t="s">
        <v>13</v>
      </c>
      <c r="N50" s="153"/>
      <c r="O50" s="153"/>
      <c r="P50" s="153"/>
      <c r="Q50" s="153"/>
      <c r="R50" s="155"/>
      <c r="S50" s="152"/>
    </row>
    <row r="51" spans="1:19" s="145" customFormat="1" ht="46.5" customHeight="1" x14ac:dyDescent="0.85">
      <c r="A51" s="209"/>
      <c r="B51" s="209"/>
      <c r="C51" s="214"/>
      <c r="D51" s="217"/>
      <c r="E51" s="183" t="s">
        <v>44</v>
      </c>
      <c r="F51" s="183"/>
      <c r="G51" s="219"/>
      <c r="H51" s="204"/>
      <c r="I51" s="163"/>
      <c r="J51" s="156"/>
      <c r="K51" s="200"/>
      <c r="L51" s="184"/>
      <c r="M51" s="198" t="s">
        <v>36</v>
      </c>
      <c r="N51" s="153"/>
      <c r="O51" s="153"/>
      <c r="P51" s="153"/>
      <c r="Q51" s="153"/>
      <c r="R51" s="155"/>
      <c r="S51" s="152"/>
    </row>
    <row r="52" spans="1:19" s="145" customFormat="1" ht="46.5" customHeight="1" x14ac:dyDescent="0.85">
      <c r="A52" s="210"/>
      <c r="B52" s="209"/>
      <c r="C52" s="214"/>
      <c r="D52" s="217"/>
      <c r="E52" s="185"/>
      <c r="F52" s="186"/>
      <c r="G52" s="187"/>
      <c r="H52" s="205"/>
      <c r="I52" s="188"/>
      <c r="J52" s="157"/>
      <c r="K52" s="201"/>
      <c r="L52" s="189"/>
      <c r="M52" s="198" t="s">
        <v>14</v>
      </c>
      <c r="N52" s="153"/>
      <c r="O52" s="153"/>
      <c r="P52" s="153"/>
      <c r="Q52" s="153"/>
      <c r="R52" s="155"/>
      <c r="S52" s="152"/>
    </row>
    <row r="53" spans="1:19" s="148" customFormat="1" ht="41.25" customHeight="1" x14ac:dyDescent="0.85">
      <c r="A53" s="211"/>
      <c r="B53" s="212"/>
      <c r="C53" s="215"/>
      <c r="D53" s="218"/>
      <c r="E53" s="190"/>
      <c r="F53" s="191"/>
      <c r="G53" s="192"/>
      <c r="H53" s="206"/>
      <c r="I53" s="194"/>
      <c r="J53" s="158"/>
      <c r="K53" s="202"/>
      <c r="L53" s="195"/>
      <c r="M53" s="198" t="s">
        <v>15</v>
      </c>
      <c r="N53" s="159"/>
      <c r="O53" s="159"/>
      <c r="P53" s="159"/>
      <c r="Q53" s="159"/>
      <c r="R53" s="160"/>
      <c r="S53" s="152"/>
    </row>
    <row r="54" spans="1:19" s="147" customFormat="1" ht="63" x14ac:dyDescent="0.85">
      <c r="A54" s="208">
        <v>12</v>
      </c>
      <c r="B54" s="208">
        <v>31122</v>
      </c>
      <c r="C54" s="213" t="s">
        <v>151</v>
      </c>
      <c r="D54" s="216" t="s">
        <v>85</v>
      </c>
      <c r="E54" s="179" t="s">
        <v>40</v>
      </c>
      <c r="F54" s="180" t="s">
        <v>88</v>
      </c>
      <c r="G54" s="161" t="s">
        <v>168</v>
      </c>
      <c r="H54" s="203">
        <v>5000</v>
      </c>
      <c r="I54" s="181" t="s">
        <v>155</v>
      </c>
      <c r="J54" s="154" t="s">
        <v>152</v>
      </c>
      <c r="K54" s="199">
        <v>4</v>
      </c>
      <c r="L54" s="182" t="s">
        <v>180</v>
      </c>
      <c r="M54" s="197" t="s">
        <v>13</v>
      </c>
      <c r="N54" s="153"/>
      <c r="O54" s="153"/>
      <c r="P54" s="153"/>
      <c r="Q54" s="153"/>
      <c r="R54" s="155"/>
      <c r="S54" s="152"/>
    </row>
    <row r="55" spans="1:19" s="147" customFormat="1" ht="46.5" customHeight="1" x14ac:dyDescent="0.85">
      <c r="A55" s="209"/>
      <c r="B55" s="209"/>
      <c r="C55" s="214"/>
      <c r="D55" s="217"/>
      <c r="E55" s="183" t="s">
        <v>44</v>
      </c>
      <c r="F55" s="183"/>
      <c r="G55" s="161"/>
      <c r="H55" s="204"/>
      <c r="I55" s="163"/>
      <c r="J55" s="156"/>
      <c r="K55" s="200"/>
      <c r="L55" s="184"/>
      <c r="M55" s="198" t="s">
        <v>36</v>
      </c>
      <c r="N55" s="153"/>
      <c r="O55" s="153"/>
      <c r="P55" s="153"/>
      <c r="Q55" s="153"/>
      <c r="R55" s="155"/>
      <c r="S55" s="152"/>
    </row>
    <row r="56" spans="1:19" s="147" customFormat="1" ht="46.5" customHeight="1" x14ac:dyDescent="0.85">
      <c r="A56" s="210"/>
      <c r="B56" s="209"/>
      <c r="C56" s="214"/>
      <c r="D56" s="217"/>
      <c r="E56" s="185"/>
      <c r="F56" s="186"/>
      <c r="G56" s="187"/>
      <c r="H56" s="205"/>
      <c r="I56" s="188"/>
      <c r="J56" s="157"/>
      <c r="K56" s="201"/>
      <c r="L56" s="189"/>
      <c r="M56" s="198" t="s">
        <v>14</v>
      </c>
      <c r="N56" s="153"/>
      <c r="O56" s="153"/>
      <c r="P56" s="153"/>
      <c r="Q56" s="153"/>
      <c r="R56" s="155"/>
      <c r="S56" s="152"/>
    </row>
    <row r="57" spans="1:19" s="149" customFormat="1" ht="41.25" customHeight="1" x14ac:dyDescent="0.85">
      <c r="A57" s="211"/>
      <c r="B57" s="212"/>
      <c r="C57" s="215"/>
      <c r="D57" s="218"/>
      <c r="E57" s="190"/>
      <c r="F57" s="191"/>
      <c r="G57" s="192"/>
      <c r="H57" s="206"/>
      <c r="I57" s="194"/>
      <c r="J57" s="158"/>
      <c r="K57" s="202"/>
      <c r="L57" s="195"/>
      <c r="M57" s="198" t="s">
        <v>15</v>
      </c>
      <c r="N57" s="159"/>
      <c r="O57" s="159"/>
      <c r="P57" s="159"/>
      <c r="Q57" s="159"/>
      <c r="R57" s="160"/>
      <c r="S57" s="152"/>
    </row>
    <row r="58" spans="1:19" s="145" customFormat="1" ht="46.5" customHeight="1" x14ac:dyDescent="0.85">
      <c r="A58" s="208">
        <v>13</v>
      </c>
      <c r="B58" s="208">
        <v>31122</v>
      </c>
      <c r="C58" s="213" t="s">
        <v>151</v>
      </c>
      <c r="D58" s="216" t="s">
        <v>85</v>
      </c>
      <c r="E58" s="179" t="s">
        <v>40</v>
      </c>
      <c r="F58" s="180" t="s">
        <v>88</v>
      </c>
      <c r="G58" s="220" t="s">
        <v>169</v>
      </c>
      <c r="H58" s="203">
        <v>4000</v>
      </c>
      <c r="I58" s="181" t="s">
        <v>86</v>
      </c>
      <c r="J58" s="154"/>
      <c r="K58" s="199">
        <v>2</v>
      </c>
      <c r="L58" s="182" t="s">
        <v>180</v>
      </c>
      <c r="M58" s="197" t="s">
        <v>13</v>
      </c>
      <c r="N58" s="153"/>
      <c r="O58" s="153"/>
      <c r="P58" s="153"/>
      <c r="Q58" s="153"/>
      <c r="R58" s="155"/>
      <c r="S58" s="152"/>
    </row>
    <row r="59" spans="1:19" s="145" customFormat="1" ht="46.5" customHeight="1" x14ac:dyDescent="0.85">
      <c r="A59" s="209"/>
      <c r="B59" s="209"/>
      <c r="C59" s="214"/>
      <c r="D59" s="217"/>
      <c r="E59" s="183" t="s">
        <v>44</v>
      </c>
      <c r="F59" s="183"/>
      <c r="G59" s="220"/>
      <c r="H59" s="204"/>
      <c r="I59" s="163"/>
      <c r="J59" s="156"/>
      <c r="K59" s="200"/>
      <c r="L59" s="184"/>
      <c r="M59" s="198" t="s">
        <v>36</v>
      </c>
      <c r="N59" s="153"/>
      <c r="O59" s="153"/>
      <c r="P59" s="153"/>
      <c r="Q59" s="153"/>
      <c r="R59" s="155"/>
      <c r="S59" s="152"/>
    </row>
    <row r="60" spans="1:19" s="145" customFormat="1" ht="46.5" customHeight="1" x14ac:dyDescent="0.85">
      <c r="A60" s="210"/>
      <c r="B60" s="209"/>
      <c r="C60" s="214"/>
      <c r="D60" s="217"/>
      <c r="E60" s="185"/>
      <c r="F60" s="186"/>
      <c r="G60" s="187"/>
      <c r="H60" s="205"/>
      <c r="I60" s="188"/>
      <c r="J60" s="157"/>
      <c r="K60" s="201"/>
      <c r="L60" s="189"/>
      <c r="M60" s="198" t="s">
        <v>14</v>
      </c>
      <c r="N60" s="153"/>
      <c r="O60" s="153"/>
      <c r="P60" s="153"/>
      <c r="Q60" s="153"/>
      <c r="R60" s="155"/>
      <c r="S60" s="152"/>
    </row>
    <row r="61" spans="1:19" s="148" customFormat="1" ht="41.25" customHeight="1" x14ac:dyDescent="0.85">
      <c r="A61" s="211"/>
      <c r="B61" s="212"/>
      <c r="C61" s="215"/>
      <c r="D61" s="218"/>
      <c r="E61" s="190"/>
      <c r="F61" s="191"/>
      <c r="G61" s="192"/>
      <c r="H61" s="206"/>
      <c r="I61" s="194"/>
      <c r="J61" s="158"/>
      <c r="K61" s="202"/>
      <c r="L61" s="195"/>
      <c r="M61" s="198" t="s">
        <v>15</v>
      </c>
      <c r="N61" s="159"/>
      <c r="O61" s="159"/>
      <c r="P61" s="159"/>
      <c r="Q61" s="159"/>
      <c r="R61" s="160"/>
      <c r="S61" s="152"/>
    </row>
    <row r="62" spans="1:19" s="147" customFormat="1" ht="46.5" customHeight="1" x14ac:dyDescent="0.85">
      <c r="A62" s="208">
        <v>14</v>
      </c>
      <c r="B62" s="208">
        <v>27213</v>
      </c>
      <c r="C62" s="213" t="s">
        <v>151</v>
      </c>
      <c r="D62" s="216" t="s">
        <v>85</v>
      </c>
      <c r="E62" s="179" t="s">
        <v>40</v>
      </c>
      <c r="F62" s="180" t="s">
        <v>88</v>
      </c>
      <c r="G62" s="219" t="s">
        <v>170</v>
      </c>
      <c r="H62" s="203">
        <v>1500</v>
      </c>
      <c r="I62" s="181" t="s">
        <v>86</v>
      </c>
      <c r="J62" s="154"/>
      <c r="K62" s="199">
        <v>1</v>
      </c>
      <c r="L62" s="182" t="s">
        <v>180</v>
      </c>
      <c r="M62" s="197" t="s">
        <v>13</v>
      </c>
      <c r="N62" s="153"/>
      <c r="O62" s="153"/>
      <c r="P62" s="153"/>
      <c r="Q62" s="153"/>
      <c r="R62" s="155"/>
      <c r="S62" s="152"/>
    </row>
    <row r="63" spans="1:19" s="147" customFormat="1" ht="46.5" customHeight="1" x14ac:dyDescent="0.85">
      <c r="A63" s="209"/>
      <c r="B63" s="209"/>
      <c r="C63" s="214"/>
      <c r="D63" s="217"/>
      <c r="E63" s="183" t="s">
        <v>44</v>
      </c>
      <c r="F63" s="183"/>
      <c r="G63" s="219"/>
      <c r="H63" s="204"/>
      <c r="I63" s="163"/>
      <c r="J63" s="156"/>
      <c r="K63" s="200"/>
      <c r="L63" s="184"/>
      <c r="M63" s="198" t="s">
        <v>36</v>
      </c>
      <c r="N63" s="153"/>
      <c r="O63" s="153"/>
      <c r="P63" s="153"/>
      <c r="Q63" s="153"/>
      <c r="R63" s="155"/>
      <c r="S63" s="152"/>
    </row>
    <row r="64" spans="1:19" s="147" customFormat="1" ht="46.5" customHeight="1" x14ac:dyDescent="0.85">
      <c r="A64" s="210"/>
      <c r="B64" s="209"/>
      <c r="C64" s="214"/>
      <c r="D64" s="217"/>
      <c r="E64" s="185"/>
      <c r="F64" s="186"/>
      <c r="G64" s="187"/>
      <c r="H64" s="205"/>
      <c r="I64" s="188"/>
      <c r="J64" s="157"/>
      <c r="K64" s="201"/>
      <c r="L64" s="189"/>
      <c r="M64" s="198" t="s">
        <v>14</v>
      </c>
      <c r="N64" s="153"/>
      <c r="O64" s="153"/>
      <c r="P64" s="153"/>
      <c r="Q64" s="153"/>
      <c r="R64" s="155"/>
      <c r="S64" s="152"/>
    </row>
    <row r="65" spans="1:19" s="149" customFormat="1" ht="41.25" customHeight="1" x14ac:dyDescent="0.85">
      <c r="A65" s="211"/>
      <c r="B65" s="212"/>
      <c r="C65" s="215"/>
      <c r="D65" s="218"/>
      <c r="E65" s="190"/>
      <c r="F65" s="191"/>
      <c r="G65" s="192"/>
      <c r="H65" s="206"/>
      <c r="I65" s="194"/>
      <c r="J65" s="158"/>
      <c r="K65" s="202"/>
      <c r="L65" s="195"/>
      <c r="M65" s="198" t="s">
        <v>15</v>
      </c>
      <c r="N65" s="159"/>
      <c r="O65" s="159"/>
      <c r="P65" s="159"/>
      <c r="Q65" s="159"/>
      <c r="R65" s="160"/>
      <c r="S65" s="152"/>
    </row>
    <row r="66" spans="1:19" s="145" customFormat="1" ht="46.5" customHeight="1" x14ac:dyDescent="0.85">
      <c r="A66" s="208">
        <v>15</v>
      </c>
      <c r="B66" s="208">
        <v>27213</v>
      </c>
      <c r="C66" s="213" t="s">
        <v>151</v>
      </c>
      <c r="D66" s="216" t="s">
        <v>85</v>
      </c>
      <c r="E66" s="179" t="s">
        <v>40</v>
      </c>
      <c r="F66" s="180" t="s">
        <v>88</v>
      </c>
      <c r="G66" s="164" t="s">
        <v>171</v>
      </c>
      <c r="H66" s="203">
        <v>2028</v>
      </c>
      <c r="I66" s="181" t="s">
        <v>86</v>
      </c>
      <c r="J66" s="154"/>
      <c r="K66" s="199">
        <v>1</v>
      </c>
      <c r="L66" s="182" t="s">
        <v>180</v>
      </c>
      <c r="M66" s="197" t="s">
        <v>13</v>
      </c>
      <c r="N66" s="153"/>
      <c r="O66" s="153"/>
      <c r="P66" s="153"/>
      <c r="Q66" s="153"/>
      <c r="R66" s="155"/>
      <c r="S66" s="152"/>
    </row>
    <row r="67" spans="1:19" s="145" customFormat="1" ht="46.5" customHeight="1" x14ac:dyDescent="0.85">
      <c r="A67" s="209"/>
      <c r="B67" s="209"/>
      <c r="C67" s="214"/>
      <c r="D67" s="217"/>
      <c r="E67" s="183" t="s">
        <v>44</v>
      </c>
      <c r="F67" s="183"/>
      <c r="G67" s="184"/>
      <c r="H67" s="204"/>
      <c r="I67" s="163"/>
      <c r="J67" s="156"/>
      <c r="K67" s="200"/>
      <c r="L67" s="184"/>
      <c r="M67" s="198" t="s">
        <v>36</v>
      </c>
      <c r="N67" s="153"/>
      <c r="O67" s="153"/>
      <c r="P67" s="153"/>
      <c r="Q67" s="153"/>
      <c r="R67" s="155"/>
      <c r="S67" s="152"/>
    </row>
    <row r="68" spans="1:19" s="145" customFormat="1" ht="46.5" customHeight="1" x14ac:dyDescent="0.85">
      <c r="A68" s="210"/>
      <c r="B68" s="209"/>
      <c r="C68" s="214"/>
      <c r="D68" s="217"/>
      <c r="E68" s="185"/>
      <c r="F68" s="186"/>
      <c r="G68" s="187"/>
      <c r="H68" s="205"/>
      <c r="I68" s="188"/>
      <c r="J68" s="157"/>
      <c r="K68" s="201"/>
      <c r="L68" s="189"/>
      <c r="M68" s="198" t="s">
        <v>14</v>
      </c>
      <c r="N68" s="153"/>
      <c r="O68" s="153"/>
      <c r="P68" s="153"/>
      <c r="Q68" s="153"/>
      <c r="R68" s="155"/>
      <c r="S68" s="152"/>
    </row>
    <row r="69" spans="1:19" s="148" customFormat="1" ht="41.25" customHeight="1" x14ac:dyDescent="0.85">
      <c r="A69" s="211"/>
      <c r="B69" s="212"/>
      <c r="C69" s="215"/>
      <c r="D69" s="218"/>
      <c r="E69" s="190"/>
      <c r="F69" s="191"/>
      <c r="G69" s="192"/>
      <c r="H69" s="206"/>
      <c r="I69" s="194"/>
      <c r="J69" s="158"/>
      <c r="K69" s="202"/>
      <c r="L69" s="195"/>
      <c r="M69" s="198" t="s">
        <v>15</v>
      </c>
      <c r="N69" s="159"/>
      <c r="O69" s="159"/>
      <c r="P69" s="159"/>
      <c r="Q69" s="159"/>
      <c r="R69" s="160"/>
      <c r="S69" s="152"/>
    </row>
    <row r="70" spans="1:19" s="147" customFormat="1" ht="45" customHeight="1" x14ac:dyDescent="0.85">
      <c r="A70" s="208">
        <v>16</v>
      </c>
      <c r="B70" s="208">
        <v>22522</v>
      </c>
      <c r="C70" s="213" t="s">
        <v>151</v>
      </c>
      <c r="D70" s="216" t="s">
        <v>85</v>
      </c>
      <c r="E70" s="179" t="s">
        <v>40</v>
      </c>
      <c r="F70" s="180" t="s">
        <v>88</v>
      </c>
      <c r="G70" s="221" t="s">
        <v>179</v>
      </c>
      <c r="H70" s="203">
        <f>5190+1000</f>
        <v>6190</v>
      </c>
      <c r="I70" s="181" t="s">
        <v>86</v>
      </c>
      <c r="J70" s="154"/>
      <c r="K70" s="199">
        <v>1</v>
      </c>
      <c r="L70" s="182" t="s">
        <v>180</v>
      </c>
      <c r="M70" s="197" t="s">
        <v>13</v>
      </c>
      <c r="N70" s="153"/>
      <c r="O70" s="153"/>
      <c r="P70" s="153"/>
      <c r="Q70" s="153"/>
      <c r="R70" s="155"/>
      <c r="S70" s="152"/>
    </row>
    <row r="71" spans="1:19" s="147" customFormat="1" ht="72" customHeight="1" x14ac:dyDescent="0.85">
      <c r="A71" s="209"/>
      <c r="B71" s="209"/>
      <c r="C71" s="214"/>
      <c r="D71" s="217"/>
      <c r="E71" s="183" t="s">
        <v>44</v>
      </c>
      <c r="F71" s="183"/>
      <c r="G71" s="222"/>
      <c r="H71" s="204"/>
      <c r="I71" s="163"/>
      <c r="J71" s="156"/>
      <c r="K71" s="200"/>
      <c r="L71" s="184"/>
      <c r="M71" s="198" t="s">
        <v>36</v>
      </c>
      <c r="N71" s="153"/>
      <c r="O71" s="153"/>
      <c r="P71" s="153"/>
      <c r="Q71" s="153"/>
      <c r="R71" s="155"/>
      <c r="S71" s="152"/>
    </row>
    <row r="72" spans="1:19" s="147" customFormat="1" ht="46.5" customHeight="1" x14ac:dyDescent="0.85">
      <c r="A72" s="210"/>
      <c r="B72" s="209"/>
      <c r="C72" s="214"/>
      <c r="D72" s="217"/>
      <c r="E72" s="185"/>
      <c r="F72" s="186"/>
      <c r="G72" s="187"/>
      <c r="H72" s="205"/>
      <c r="I72" s="188"/>
      <c r="J72" s="157"/>
      <c r="K72" s="201"/>
      <c r="L72" s="189"/>
      <c r="M72" s="198" t="s">
        <v>14</v>
      </c>
      <c r="N72" s="153"/>
      <c r="O72" s="153"/>
      <c r="P72" s="153"/>
      <c r="Q72" s="153"/>
      <c r="R72" s="155"/>
      <c r="S72" s="152"/>
    </row>
    <row r="73" spans="1:19" s="149" customFormat="1" ht="41.25" customHeight="1" x14ac:dyDescent="0.85">
      <c r="A73" s="211"/>
      <c r="B73" s="212"/>
      <c r="C73" s="215"/>
      <c r="D73" s="218"/>
      <c r="E73" s="190"/>
      <c r="F73" s="191"/>
      <c r="G73" s="192"/>
      <c r="H73" s="206"/>
      <c r="I73" s="194"/>
      <c r="J73" s="158"/>
      <c r="K73" s="202"/>
      <c r="L73" s="195"/>
      <c r="M73" s="198" t="s">
        <v>15</v>
      </c>
      <c r="N73" s="159"/>
      <c r="O73" s="159"/>
      <c r="P73" s="159"/>
      <c r="Q73" s="159"/>
      <c r="R73" s="160"/>
      <c r="S73" s="152"/>
    </row>
    <row r="74" spans="1:19" s="147" customFormat="1" ht="63" x14ac:dyDescent="0.85">
      <c r="A74" s="208">
        <v>17</v>
      </c>
      <c r="B74" s="208">
        <v>22522</v>
      </c>
      <c r="C74" s="213" t="s">
        <v>151</v>
      </c>
      <c r="D74" s="216" t="s">
        <v>85</v>
      </c>
      <c r="E74" s="179" t="s">
        <v>40</v>
      </c>
      <c r="F74" s="180" t="s">
        <v>88</v>
      </c>
      <c r="G74" s="223" t="s">
        <v>172</v>
      </c>
      <c r="H74" s="203">
        <v>1000</v>
      </c>
      <c r="I74" s="181" t="s">
        <v>153</v>
      </c>
      <c r="J74" s="154" t="s">
        <v>152</v>
      </c>
      <c r="K74" s="199">
        <v>1</v>
      </c>
      <c r="L74" s="182" t="s">
        <v>180</v>
      </c>
      <c r="M74" s="197" t="s">
        <v>13</v>
      </c>
      <c r="N74" s="153"/>
      <c r="O74" s="153"/>
      <c r="P74" s="153"/>
      <c r="Q74" s="153"/>
      <c r="R74" s="155"/>
      <c r="S74" s="152"/>
    </row>
    <row r="75" spans="1:19" s="147" customFormat="1" ht="46.5" customHeight="1" x14ac:dyDescent="0.85">
      <c r="A75" s="209"/>
      <c r="B75" s="209"/>
      <c r="C75" s="214"/>
      <c r="D75" s="217"/>
      <c r="E75" s="183" t="s">
        <v>44</v>
      </c>
      <c r="F75" s="183"/>
      <c r="G75" s="224"/>
      <c r="H75" s="204"/>
      <c r="I75" s="163"/>
      <c r="J75" s="156"/>
      <c r="K75" s="200"/>
      <c r="L75" s="184"/>
      <c r="M75" s="198" t="s">
        <v>36</v>
      </c>
      <c r="N75" s="153"/>
      <c r="O75" s="153"/>
      <c r="P75" s="153"/>
      <c r="Q75" s="153"/>
      <c r="R75" s="155"/>
      <c r="S75" s="152"/>
    </row>
    <row r="76" spans="1:19" s="147" customFormat="1" ht="46.5" customHeight="1" x14ac:dyDescent="0.85">
      <c r="A76" s="210"/>
      <c r="B76" s="209"/>
      <c r="C76" s="214"/>
      <c r="D76" s="217"/>
      <c r="E76" s="185"/>
      <c r="F76" s="186"/>
      <c r="G76" s="187"/>
      <c r="H76" s="205"/>
      <c r="I76" s="188"/>
      <c r="J76" s="157"/>
      <c r="K76" s="201"/>
      <c r="L76" s="189"/>
      <c r="M76" s="198" t="s">
        <v>14</v>
      </c>
      <c r="N76" s="153"/>
      <c r="O76" s="153"/>
      <c r="P76" s="153"/>
      <c r="Q76" s="153"/>
      <c r="R76" s="155"/>
      <c r="S76" s="152"/>
    </row>
    <row r="77" spans="1:19" s="149" customFormat="1" ht="41.25" customHeight="1" x14ac:dyDescent="0.85">
      <c r="A77" s="211"/>
      <c r="B77" s="212"/>
      <c r="C77" s="215"/>
      <c r="D77" s="218"/>
      <c r="E77" s="190"/>
      <c r="F77" s="191"/>
      <c r="G77" s="192"/>
      <c r="H77" s="206"/>
      <c r="I77" s="194"/>
      <c r="J77" s="158"/>
      <c r="K77" s="202"/>
      <c r="L77" s="195"/>
      <c r="M77" s="198" t="s">
        <v>15</v>
      </c>
      <c r="N77" s="159"/>
      <c r="O77" s="159"/>
      <c r="P77" s="159"/>
      <c r="Q77" s="159"/>
      <c r="R77" s="160"/>
      <c r="S77" s="152"/>
    </row>
    <row r="78" spans="1:19" s="147" customFormat="1" ht="63" x14ac:dyDescent="0.85">
      <c r="A78" s="208">
        <v>18</v>
      </c>
      <c r="B78" s="208"/>
      <c r="C78" s="213" t="s">
        <v>151</v>
      </c>
      <c r="D78" s="216" t="s">
        <v>85</v>
      </c>
      <c r="E78" s="179" t="s">
        <v>40</v>
      </c>
      <c r="F78" s="180" t="s">
        <v>88</v>
      </c>
      <c r="G78" s="163" t="s">
        <v>173</v>
      </c>
      <c r="H78" s="203">
        <v>5845</v>
      </c>
      <c r="I78" s="181" t="s">
        <v>153</v>
      </c>
      <c r="J78" s="154" t="s">
        <v>152</v>
      </c>
      <c r="K78" s="199">
        <v>3</v>
      </c>
      <c r="L78" s="182" t="s">
        <v>180</v>
      </c>
      <c r="M78" s="197" t="s">
        <v>13</v>
      </c>
      <c r="N78" s="153"/>
      <c r="O78" s="153"/>
      <c r="P78" s="153"/>
      <c r="Q78" s="153"/>
      <c r="R78" s="155"/>
      <c r="S78" s="152"/>
    </row>
    <row r="79" spans="1:19" s="147" customFormat="1" ht="46.5" customHeight="1" x14ac:dyDescent="0.85">
      <c r="A79" s="209"/>
      <c r="B79" s="209"/>
      <c r="C79" s="214"/>
      <c r="D79" s="217"/>
      <c r="E79" s="183" t="s">
        <v>44</v>
      </c>
      <c r="F79" s="183"/>
      <c r="G79" s="163"/>
      <c r="H79" s="204"/>
      <c r="I79" s="163"/>
      <c r="J79" s="156"/>
      <c r="K79" s="200"/>
      <c r="L79" s="184"/>
      <c r="M79" s="198" t="s">
        <v>36</v>
      </c>
      <c r="N79" s="153"/>
      <c r="O79" s="153"/>
      <c r="P79" s="153"/>
      <c r="Q79" s="153"/>
      <c r="R79" s="155"/>
      <c r="S79" s="152"/>
    </row>
    <row r="80" spans="1:19" s="147" customFormat="1" ht="46.5" customHeight="1" x14ac:dyDescent="0.85">
      <c r="A80" s="210"/>
      <c r="B80" s="209"/>
      <c r="C80" s="214"/>
      <c r="D80" s="217"/>
      <c r="E80" s="185"/>
      <c r="F80" s="186"/>
      <c r="G80" s="187"/>
      <c r="H80" s="205">
        <f>SUM(H10:H79)</f>
        <v>163122</v>
      </c>
      <c r="I80" s="188"/>
      <c r="J80" s="157"/>
      <c r="K80" s="201"/>
      <c r="L80" s="189"/>
      <c r="M80" s="198" t="s">
        <v>14</v>
      </c>
      <c r="N80" s="153"/>
      <c r="O80" s="153"/>
      <c r="P80" s="153"/>
      <c r="Q80" s="153"/>
      <c r="R80" s="155"/>
      <c r="S80" s="152"/>
    </row>
    <row r="81" spans="1:19" s="149" customFormat="1" ht="41.25" customHeight="1" x14ac:dyDescent="0.85">
      <c r="A81" s="211"/>
      <c r="B81" s="212"/>
      <c r="C81" s="215"/>
      <c r="D81" s="218"/>
      <c r="E81" s="190"/>
      <c r="F81" s="191"/>
      <c r="G81" s="192"/>
      <c r="H81" s="193"/>
      <c r="I81" s="194"/>
      <c r="J81" s="158"/>
      <c r="K81" s="202"/>
      <c r="L81" s="195"/>
      <c r="M81" s="198" t="s">
        <v>15</v>
      </c>
      <c r="N81" s="159"/>
      <c r="O81" s="159"/>
      <c r="P81" s="159"/>
      <c r="Q81" s="159"/>
      <c r="R81" s="160"/>
      <c r="S81" s="152"/>
    </row>
    <row r="82" spans="1:19" s="2" customFormat="1" x14ac:dyDescent="0.2">
      <c r="A82" s="162"/>
      <c r="B82" s="162"/>
      <c r="C82" s="162"/>
      <c r="D82" s="162"/>
      <c r="E82" s="162"/>
      <c r="F82" s="162"/>
      <c r="G82" s="162"/>
      <c r="H82" s="165"/>
      <c r="I82" s="162"/>
      <c r="J82" s="162"/>
      <c r="K82" s="162"/>
      <c r="L82" s="162"/>
      <c r="M82" s="162"/>
      <c r="N82" s="162"/>
      <c r="O82" s="162"/>
      <c r="P82" s="162"/>
      <c r="Q82" s="162"/>
      <c r="R82" s="162"/>
      <c r="S82" s="162"/>
    </row>
    <row r="83" spans="1:19" s="2" customFormat="1" ht="27" x14ac:dyDescent="0.35">
      <c r="A83" s="166" t="s">
        <v>16</v>
      </c>
      <c r="B83" s="166"/>
      <c r="C83" s="166"/>
      <c r="D83" s="166"/>
      <c r="E83" s="166"/>
      <c r="F83" s="166"/>
      <c r="G83" s="166"/>
      <c r="H83" s="166" t="s">
        <v>16</v>
      </c>
      <c r="I83" s="166"/>
      <c r="J83" s="166"/>
      <c r="K83" s="166"/>
      <c r="L83" s="166" t="s">
        <v>16</v>
      </c>
      <c r="M83" s="166"/>
      <c r="N83" s="166"/>
      <c r="O83" s="166"/>
      <c r="P83" s="166" t="s">
        <v>16</v>
      </c>
      <c r="Q83" s="166"/>
      <c r="R83" s="166"/>
      <c r="S83" s="166"/>
    </row>
    <row r="84" spans="1:19" s="2" customFormat="1" ht="27" x14ac:dyDescent="0.35">
      <c r="A84" s="166" t="s">
        <v>17</v>
      </c>
      <c r="B84" s="166"/>
      <c r="C84" s="166"/>
      <c r="D84" s="166"/>
      <c r="E84" s="166"/>
      <c r="F84" s="166"/>
      <c r="G84" s="166"/>
      <c r="H84" s="166" t="s">
        <v>17</v>
      </c>
      <c r="I84" s="166"/>
      <c r="J84" s="166"/>
      <c r="K84" s="166"/>
      <c r="L84" s="166" t="s">
        <v>17</v>
      </c>
      <c r="M84" s="166"/>
      <c r="N84" s="166"/>
      <c r="O84" s="166"/>
      <c r="P84" s="166" t="s">
        <v>17</v>
      </c>
      <c r="Q84" s="166"/>
      <c r="R84" s="166"/>
      <c r="S84" s="166"/>
    </row>
    <row r="85" spans="1:19" s="2" customFormat="1" ht="27" x14ac:dyDescent="0.35">
      <c r="A85" s="166" t="s">
        <v>18</v>
      </c>
      <c r="B85" s="166"/>
      <c r="C85" s="166"/>
      <c r="D85" s="166"/>
      <c r="E85" s="166"/>
      <c r="F85" s="166"/>
      <c r="G85" s="166"/>
      <c r="H85" s="166" t="s">
        <v>18</v>
      </c>
      <c r="I85" s="166"/>
      <c r="J85" s="166"/>
      <c r="K85" s="166"/>
      <c r="L85" s="166" t="s">
        <v>18</v>
      </c>
      <c r="M85" s="166"/>
      <c r="N85" s="166"/>
      <c r="O85" s="166"/>
      <c r="P85" s="166" t="s">
        <v>18</v>
      </c>
      <c r="Q85" s="166"/>
      <c r="R85" s="166"/>
      <c r="S85" s="166"/>
    </row>
  </sheetData>
  <mergeCells count="94">
    <mergeCell ref="A1:S1"/>
    <mergeCell ref="A7:A8"/>
    <mergeCell ref="D7:D8"/>
    <mergeCell ref="F7:F8"/>
    <mergeCell ref="G7:G8"/>
    <mergeCell ref="H7:H8"/>
    <mergeCell ref="I7:K7"/>
    <mergeCell ref="L7:L8"/>
    <mergeCell ref="N7:R7"/>
    <mergeCell ref="S7:S8"/>
    <mergeCell ref="E7:E8"/>
    <mergeCell ref="B7:B8"/>
    <mergeCell ref="C7:C8"/>
    <mergeCell ref="A50:A53"/>
    <mergeCell ref="B54:B57"/>
    <mergeCell ref="C54:C57"/>
    <mergeCell ref="D54:D57"/>
    <mergeCell ref="A22:A25"/>
    <mergeCell ref="B22:B25"/>
    <mergeCell ref="C22:C25"/>
    <mergeCell ref="D22:D25"/>
    <mergeCell ref="A26:A29"/>
    <mergeCell ref="B26:B29"/>
    <mergeCell ref="C26:C29"/>
    <mergeCell ref="D26:D29"/>
    <mergeCell ref="A54:A57"/>
    <mergeCell ref="A30:A33"/>
    <mergeCell ref="B30:B33"/>
    <mergeCell ref="C30:C33"/>
    <mergeCell ref="G74:G75"/>
    <mergeCell ref="B74:B77"/>
    <mergeCell ref="C74:C77"/>
    <mergeCell ref="D74:D77"/>
    <mergeCell ref="A58:A61"/>
    <mergeCell ref="B58:B61"/>
    <mergeCell ref="C58:C61"/>
    <mergeCell ref="D58:D61"/>
    <mergeCell ref="D70:D73"/>
    <mergeCell ref="C70:C73"/>
    <mergeCell ref="A66:A69"/>
    <mergeCell ref="B66:B69"/>
    <mergeCell ref="C66:C69"/>
    <mergeCell ref="D66:D69"/>
    <mergeCell ref="A14:A17"/>
    <mergeCell ref="D14:D17"/>
    <mergeCell ref="G14:G15"/>
    <mergeCell ref="A18:A21"/>
    <mergeCell ref="B18:B21"/>
    <mergeCell ref="C18:C21"/>
    <mergeCell ref="B14:B17"/>
    <mergeCell ref="C14:C17"/>
    <mergeCell ref="A10:A13"/>
    <mergeCell ref="B10:B13"/>
    <mergeCell ref="C10:C13"/>
    <mergeCell ref="D10:D13"/>
    <mergeCell ref="G10:G11"/>
    <mergeCell ref="C50:C53"/>
    <mergeCell ref="A42:A45"/>
    <mergeCell ref="B42:B45"/>
    <mergeCell ref="C42:C45"/>
    <mergeCell ref="G18:G19"/>
    <mergeCell ref="D18:D21"/>
    <mergeCell ref="D50:D53"/>
    <mergeCell ref="D42:D45"/>
    <mergeCell ref="A38:A41"/>
    <mergeCell ref="B38:B41"/>
    <mergeCell ref="C38:C41"/>
    <mergeCell ref="D38:D41"/>
    <mergeCell ref="A46:A49"/>
    <mergeCell ref="B46:B49"/>
    <mergeCell ref="C46:C49"/>
    <mergeCell ref="D46:D49"/>
    <mergeCell ref="A34:A37"/>
    <mergeCell ref="B34:B37"/>
    <mergeCell ref="C34:C37"/>
    <mergeCell ref="D34:D37"/>
    <mergeCell ref="G22:G23"/>
    <mergeCell ref="D30:D33"/>
    <mergeCell ref="A78:A81"/>
    <mergeCell ref="B78:B81"/>
    <mergeCell ref="C78:C81"/>
    <mergeCell ref="D78:D81"/>
    <mergeCell ref="G50:G51"/>
    <mergeCell ref="G58:G59"/>
    <mergeCell ref="A62:A65"/>
    <mergeCell ref="B62:B65"/>
    <mergeCell ref="C62:C65"/>
    <mergeCell ref="D62:D65"/>
    <mergeCell ref="G62:G63"/>
    <mergeCell ref="A70:A73"/>
    <mergeCell ref="B70:B73"/>
    <mergeCell ref="G70:G71"/>
    <mergeCell ref="A74:A77"/>
    <mergeCell ref="B50:B53"/>
  </mergeCells>
  <printOptions horizontalCentered="1" verticalCentered="1"/>
  <pageMargins left="0.24" right="0.2" top="0.75" bottom="0.75" header="0.3" footer="0.3"/>
  <pageSetup paperSize="9" scale="41" orientation="landscape" verticalDpi="300" r:id="rId1"/>
  <rowBreaks count="5" manualBreakCount="5">
    <brk id="21" max="18" man="1"/>
    <brk id="33" max="18" man="1"/>
    <brk id="45" max="18" man="1"/>
    <brk id="57" max="18" man="1"/>
    <brk id="69" max="18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2"/>
  <sheetViews>
    <sheetView topLeftCell="A51" zoomScale="70" zoomScaleNormal="70" workbookViewId="0">
      <selection activeCell="C79" sqref="C79:C81"/>
    </sheetView>
  </sheetViews>
  <sheetFormatPr defaultRowHeight="25.5" x14ac:dyDescent="0.7"/>
  <cols>
    <col min="3" max="3" width="32.6640625" customWidth="1"/>
    <col min="7" max="7" width="13" customWidth="1"/>
  </cols>
  <sheetData>
    <row r="1" spans="1:20" x14ac:dyDescent="0.7">
      <c r="A1" s="56"/>
      <c r="B1" s="279" t="s">
        <v>89</v>
      </c>
      <c r="C1" s="279"/>
      <c r="D1" s="279"/>
      <c r="E1" s="279"/>
      <c r="F1" s="279"/>
      <c r="G1" s="279"/>
      <c r="H1" s="279"/>
      <c r="I1" s="279"/>
      <c r="J1" s="279"/>
      <c r="K1" s="279"/>
      <c r="L1" s="279"/>
      <c r="M1" s="279"/>
      <c r="N1" s="279"/>
      <c r="O1" s="279"/>
      <c r="P1" s="279"/>
      <c r="Q1" s="279"/>
      <c r="R1" s="279"/>
      <c r="S1" s="279"/>
      <c r="T1" s="279"/>
    </row>
    <row r="2" spans="1:20" x14ac:dyDescent="0.7">
      <c r="A2" s="56"/>
      <c r="B2" s="279" t="s">
        <v>90</v>
      </c>
      <c r="C2" s="279"/>
      <c r="D2" s="279"/>
      <c r="E2" s="279"/>
      <c r="F2" s="279"/>
      <c r="G2" s="279"/>
      <c r="H2" s="279"/>
      <c r="I2" s="279"/>
      <c r="J2" s="279"/>
      <c r="K2" s="279"/>
      <c r="L2" s="279"/>
      <c r="M2" s="279"/>
      <c r="N2" s="279"/>
      <c r="O2" s="279"/>
      <c r="P2" s="279"/>
      <c r="Q2" s="279"/>
      <c r="R2" s="279"/>
      <c r="S2" s="279"/>
      <c r="T2" s="279"/>
    </row>
    <row r="3" spans="1:20" x14ac:dyDescent="0.7">
      <c r="A3" s="56"/>
      <c r="B3" s="280" t="s">
        <v>91</v>
      </c>
      <c r="C3" s="280"/>
      <c r="D3" s="280"/>
      <c r="E3" s="280"/>
      <c r="F3" s="280"/>
      <c r="G3" s="280"/>
      <c r="H3" s="280"/>
      <c r="I3" s="280"/>
      <c r="J3" s="280"/>
      <c r="K3" s="280"/>
      <c r="L3" s="280"/>
      <c r="M3" s="280"/>
      <c r="N3" s="280"/>
      <c r="O3" s="280"/>
      <c r="P3" s="280"/>
      <c r="Q3" s="280"/>
      <c r="R3" s="280"/>
      <c r="S3" s="280"/>
      <c r="T3" s="280"/>
    </row>
    <row r="4" spans="1:20" x14ac:dyDescent="0.7">
      <c r="A4" s="56"/>
      <c r="B4" s="279" t="s">
        <v>92</v>
      </c>
      <c r="C4" s="279"/>
      <c r="D4" s="279"/>
      <c r="E4" s="279"/>
      <c r="F4" s="279"/>
      <c r="G4" s="279"/>
      <c r="H4" s="279"/>
      <c r="I4" s="279"/>
      <c r="J4" s="279"/>
      <c r="K4" s="279"/>
      <c r="L4" s="279"/>
      <c r="M4" s="279"/>
      <c r="N4" s="279"/>
      <c r="O4" s="279"/>
      <c r="P4" s="279"/>
      <c r="Q4" s="279"/>
      <c r="R4" s="279"/>
      <c r="S4" s="279"/>
      <c r="T4" s="279"/>
    </row>
    <row r="5" spans="1:20" x14ac:dyDescent="0.7">
      <c r="A5" s="56"/>
      <c r="B5" s="281" t="s">
        <v>93</v>
      </c>
      <c r="C5" s="281"/>
      <c r="D5" s="281"/>
      <c r="E5" s="281"/>
      <c r="F5" s="281"/>
      <c r="G5" s="281"/>
      <c r="H5" s="281"/>
      <c r="I5" s="281"/>
      <c r="J5" s="281"/>
      <c r="K5" s="281"/>
      <c r="L5" s="281"/>
      <c r="M5" s="281"/>
      <c r="N5" s="281"/>
      <c r="O5" s="281"/>
      <c r="P5" s="281"/>
      <c r="Q5" s="281"/>
      <c r="R5" s="281"/>
      <c r="S5" s="281"/>
      <c r="T5" s="281"/>
    </row>
    <row r="6" spans="1:20" x14ac:dyDescent="0.7">
      <c r="A6" s="282" t="s">
        <v>94</v>
      </c>
      <c r="B6" s="285"/>
      <c r="C6" s="286"/>
      <c r="D6" s="57"/>
      <c r="E6" s="287" t="s">
        <v>95</v>
      </c>
      <c r="F6" s="288"/>
      <c r="G6" s="288"/>
      <c r="H6" s="288"/>
      <c r="I6" s="288"/>
      <c r="J6" s="288"/>
      <c r="K6" s="288"/>
      <c r="L6" s="288"/>
      <c r="M6" s="288"/>
      <c r="N6" s="288"/>
      <c r="O6" s="288"/>
      <c r="P6" s="288"/>
      <c r="Q6" s="288"/>
      <c r="R6" s="288"/>
      <c r="S6" s="288"/>
      <c r="T6" s="289"/>
    </row>
    <row r="7" spans="1:20" x14ac:dyDescent="0.7">
      <c r="A7" s="283"/>
      <c r="B7" s="275" t="s">
        <v>96</v>
      </c>
      <c r="C7" s="275" t="s">
        <v>97</v>
      </c>
      <c r="D7" s="275" t="s">
        <v>98</v>
      </c>
      <c r="E7" s="272" t="s">
        <v>99</v>
      </c>
      <c r="F7" s="275" t="s">
        <v>100</v>
      </c>
      <c r="G7" s="275" t="s">
        <v>101</v>
      </c>
      <c r="H7" s="272" t="s">
        <v>102</v>
      </c>
      <c r="I7" s="277" t="s">
        <v>103</v>
      </c>
      <c r="J7" s="270" t="s">
        <v>104</v>
      </c>
      <c r="K7" s="271"/>
      <c r="L7" s="272" t="s">
        <v>105</v>
      </c>
      <c r="M7" s="270" t="s">
        <v>106</v>
      </c>
      <c r="N7" s="274"/>
      <c r="O7" s="271"/>
      <c r="P7" s="272" t="s">
        <v>107</v>
      </c>
      <c r="Q7" s="272" t="s">
        <v>108</v>
      </c>
      <c r="R7" s="272" t="s">
        <v>109</v>
      </c>
      <c r="S7" s="272" t="s">
        <v>110</v>
      </c>
      <c r="T7" s="272" t="s">
        <v>111</v>
      </c>
    </row>
    <row r="8" spans="1:20" ht="49.5" x14ac:dyDescent="0.7">
      <c r="A8" s="284"/>
      <c r="B8" s="276"/>
      <c r="C8" s="276"/>
      <c r="D8" s="276"/>
      <c r="E8" s="273"/>
      <c r="F8" s="276"/>
      <c r="G8" s="276"/>
      <c r="H8" s="273"/>
      <c r="I8" s="278"/>
      <c r="J8" s="58" t="s">
        <v>112</v>
      </c>
      <c r="K8" s="58" t="s">
        <v>113</v>
      </c>
      <c r="L8" s="273"/>
      <c r="M8" s="59" t="s">
        <v>114</v>
      </c>
      <c r="N8" s="59" t="s">
        <v>115</v>
      </c>
      <c r="O8" s="59" t="s">
        <v>116</v>
      </c>
      <c r="P8" s="273"/>
      <c r="Q8" s="273"/>
      <c r="R8" s="273"/>
      <c r="S8" s="273"/>
      <c r="T8" s="273"/>
    </row>
    <row r="9" spans="1:20" x14ac:dyDescent="0.7">
      <c r="A9" s="60">
        <v>1</v>
      </c>
      <c r="B9" s="61">
        <v>1</v>
      </c>
      <c r="C9" s="62">
        <v>2</v>
      </c>
      <c r="D9" s="62"/>
      <c r="E9" s="61">
        <v>3</v>
      </c>
      <c r="F9" s="61">
        <v>4</v>
      </c>
      <c r="G9" s="61">
        <v>5</v>
      </c>
      <c r="H9" s="61">
        <v>6</v>
      </c>
      <c r="I9" s="63">
        <v>7</v>
      </c>
      <c r="J9" s="64">
        <v>8</v>
      </c>
      <c r="K9" s="61">
        <v>9</v>
      </c>
      <c r="L9" s="61">
        <v>10</v>
      </c>
      <c r="M9" s="65">
        <v>11</v>
      </c>
      <c r="N9" s="61">
        <v>12</v>
      </c>
      <c r="O9" s="61">
        <v>13</v>
      </c>
      <c r="P9" s="61">
        <v>14</v>
      </c>
      <c r="Q9" s="61">
        <v>15</v>
      </c>
      <c r="R9" s="61">
        <v>16</v>
      </c>
      <c r="S9" s="61">
        <v>17</v>
      </c>
      <c r="T9" s="61">
        <v>18</v>
      </c>
    </row>
    <row r="10" spans="1:20" x14ac:dyDescent="0.7">
      <c r="A10" s="242">
        <v>1</v>
      </c>
      <c r="B10" s="242">
        <v>1</v>
      </c>
      <c r="C10" s="245" t="s">
        <v>117</v>
      </c>
      <c r="D10" s="248">
        <v>31122</v>
      </c>
      <c r="E10" s="66" t="s">
        <v>118</v>
      </c>
      <c r="F10" s="67">
        <f>K10</f>
        <v>44053</v>
      </c>
      <c r="G10" s="68">
        <f>30000+1800</f>
        <v>31800</v>
      </c>
      <c r="H10" s="66" t="s">
        <v>119</v>
      </c>
      <c r="I10" s="69">
        <v>7</v>
      </c>
      <c r="J10" s="70">
        <v>44048</v>
      </c>
      <c r="K10" s="71">
        <f>J10+5</f>
        <v>44053</v>
      </c>
      <c r="L10" s="66"/>
      <c r="M10" s="72">
        <f>K10+1</f>
        <v>44054</v>
      </c>
      <c r="N10" s="73">
        <f>M10+30</f>
        <v>44084</v>
      </c>
      <c r="O10" s="73">
        <f>N10+15</f>
        <v>44099</v>
      </c>
      <c r="P10" s="67"/>
      <c r="Q10" s="73">
        <f>O10+3</f>
        <v>44102</v>
      </c>
      <c r="R10" s="73">
        <f>Q10+20</f>
        <v>44122</v>
      </c>
      <c r="S10" s="73">
        <f>R10</f>
        <v>44122</v>
      </c>
      <c r="T10" s="73">
        <f>S10+90</f>
        <v>44212</v>
      </c>
    </row>
    <row r="11" spans="1:20" x14ac:dyDescent="0.7">
      <c r="A11" s="243"/>
      <c r="B11" s="243"/>
      <c r="C11" s="246"/>
      <c r="D11" s="249"/>
      <c r="E11" s="74" t="s">
        <v>120</v>
      </c>
      <c r="F11" s="75"/>
      <c r="G11" s="76"/>
      <c r="H11" s="77"/>
      <c r="I11" s="78"/>
      <c r="J11" s="79"/>
      <c r="K11" s="80"/>
      <c r="L11" s="81"/>
      <c r="M11" s="82"/>
      <c r="N11" s="83"/>
      <c r="O11" s="83"/>
      <c r="P11" s="84"/>
      <c r="Q11" s="83"/>
      <c r="R11" s="83"/>
      <c r="S11" s="83"/>
      <c r="T11" s="83"/>
    </row>
    <row r="12" spans="1:20" x14ac:dyDescent="0.7">
      <c r="A12" s="244"/>
      <c r="B12" s="244"/>
      <c r="C12" s="247"/>
      <c r="D12" s="250"/>
      <c r="E12" s="85" t="s">
        <v>121</v>
      </c>
      <c r="F12" s="86"/>
      <c r="G12" s="87"/>
      <c r="H12" s="85"/>
      <c r="I12" s="88"/>
      <c r="J12" s="79"/>
      <c r="K12" s="89"/>
      <c r="L12" s="85"/>
      <c r="M12" s="90"/>
      <c r="N12" s="91"/>
      <c r="O12" s="91"/>
      <c r="P12" s="86"/>
      <c r="Q12" s="91"/>
      <c r="R12" s="91"/>
      <c r="S12" s="91"/>
      <c r="T12" s="91"/>
    </row>
    <row r="13" spans="1:20" x14ac:dyDescent="0.7">
      <c r="A13" s="242">
        <v>2</v>
      </c>
      <c r="B13" s="242">
        <v>2</v>
      </c>
      <c r="C13" s="260" t="s">
        <v>122</v>
      </c>
      <c r="D13" s="254">
        <v>27213</v>
      </c>
      <c r="E13" s="61" t="s">
        <v>118</v>
      </c>
      <c r="F13" s="92">
        <f>K13</f>
        <v>44071</v>
      </c>
      <c r="G13" s="93">
        <v>10000</v>
      </c>
      <c r="H13" s="61" t="s">
        <v>119</v>
      </c>
      <c r="I13" s="94">
        <v>2</v>
      </c>
      <c r="J13" s="70">
        <v>44066</v>
      </c>
      <c r="K13" s="95">
        <f>J13+5</f>
        <v>44071</v>
      </c>
      <c r="L13" s="92"/>
      <c r="M13" s="92">
        <f>K13+1</f>
        <v>44072</v>
      </c>
      <c r="N13" s="92">
        <f>M13+30</f>
        <v>44102</v>
      </c>
      <c r="O13" s="92">
        <f>N13+15</f>
        <v>44117</v>
      </c>
      <c r="P13" s="92"/>
      <c r="Q13" s="92">
        <f>O13+3</f>
        <v>44120</v>
      </c>
      <c r="R13" s="92">
        <f>Q13+20</f>
        <v>44140</v>
      </c>
      <c r="S13" s="92">
        <f>R13</f>
        <v>44140</v>
      </c>
      <c r="T13" s="92">
        <f>S13+90</f>
        <v>44230</v>
      </c>
    </row>
    <row r="14" spans="1:20" x14ac:dyDescent="0.7">
      <c r="A14" s="243"/>
      <c r="B14" s="243"/>
      <c r="C14" s="261"/>
      <c r="D14" s="255"/>
      <c r="E14" s="74" t="s">
        <v>120</v>
      </c>
      <c r="F14" s="75"/>
      <c r="G14" s="76"/>
      <c r="H14" s="77"/>
      <c r="I14" s="78"/>
      <c r="J14" s="70"/>
      <c r="K14" s="96"/>
      <c r="L14" s="75"/>
      <c r="M14" s="75"/>
      <c r="N14" s="75"/>
      <c r="O14" s="75"/>
      <c r="P14" s="75"/>
      <c r="Q14" s="75"/>
      <c r="R14" s="75"/>
      <c r="S14" s="75"/>
      <c r="T14" s="75"/>
    </row>
    <row r="15" spans="1:20" x14ac:dyDescent="0.7">
      <c r="A15" s="244"/>
      <c r="B15" s="244"/>
      <c r="C15" s="261"/>
      <c r="D15" s="256"/>
      <c r="E15" s="85" t="s">
        <v>121</v>
      </c>
      <c r="F15" s="86"/>
      <c r="G15" s="87"/>
      <c r="H15" s="85"/>
      <c r="I15" s="88"/>
      <c r="J15" s="70"/>
      <c r="K15" s="89"/>
      <c r="L15" s="85"/>
      <c r="M15" s="97"/>
      <c r="N15" s="86"/>
      <c r="O15" s="86"/>
      <c r="P15" s="86"/>
      <c r="Q15" s="86"/>
      <c r="R15" s="86"/>
      <c r="S15" s="86"/>
      <c r="T15" s="86"/>
    </row>
    <row r="16" spans="1:20" x14ac:dyDescent="0.7">
      <c r="A16" s="242">
        <v>3</v>
      </c>
      <c r="B16" s="242">
        <v>3</v>
      </c>
      <c r="C16" s="260" t="s">
        <v>123</v>
      </c>
      <c r="D16" s="254">
        <v>27213</v>
      </c>
      <c r="E16" s="61" t="s">
        <v>118</v>
      </c>
      <c r="F16" s="92">
        <f>K16</f>
        <v>44071</v>
      </c>
      <c r="G16" s="98">
        <v>10000</v>
      </c>
      <c r="H16" s="61" t="s">
        <v>119</v>
      </c>
      <c r="I16" s="94">
        <v>4</v>
      </c>
      <c r="J16" s="70">
        <v>44066</v>
      </c>
      <c r="K16" s="95">
        <f>J16+5</f>
        <v>44071</v>
      </c>
      <c r="L16" s="92"/>
      <c r="M16" s="92">
        <f>K16+1</f>
        <v>44072</v>
      </c>
      <c r="N16" s="92">
        <f>M16+30</f>
        <v>44102</v>
      </c>
      <c r="O16" s="92">
        <f>N16+15</f>
        <v>44117</v>
      </c>
      <c r="P16" s="92"/>
      <c r="Q16" s="92">
        <f>O16+3</f>
        <v>44120</v>
      </c>
      <c r="R16" s="92">
        <f>Q16+20</f>
        <v>44140</v>
      </c>
      <c r="S16" s="92">
        <f>R16</f>
        <v>44140</v>
      </c>
      <c r="T16" s="92">
        <f>S16+90</f>
        <v>44230</v>
      </c>
    </row>
    <row r="17" spans="1:20" x14ac:dyDescent="0.7">
      <c r="A17" s="243"/>
      <c r="B17" s="243"/>
      <c r="C17" s="261"/>
      <c r="D17" s="255"/>
      <c r="E17" s="74" t="s">
        <v>120</v>
      </c>
      <c r="F17" s="75"/>
      <c r="G17" s="99"/>
      <c r="H17" s="77"/>
      <c r="I17" s="78"/>
      <c r="J17" s="70"/>
      <c r="K17" s="96"/>
      <c r="L17" s="75"/>
      <c r="M17" s="75"/>
      <c r="N17" s="75"/>
      <c r="O17" s="75"/>
      <c r="P17" s="75"/>
      <c r="Q17" s="75"/>
      <c r="R17" s="75"/>
      <c r="S17" s="75"/>
      <c r="T17" s="75"/>
    </row>
    <row r="18" spans="1:20" x14ac:dyDescent="0.7">
      <c r="A18" s="244"/>
      <c r="B18" s="244"/>
      <c r="C18" s="262"/>
      <c r="D18" s="256"/>
      <c r="E18" s="85" t="s">
        <v>121</v>
      </c>
      <c r="F18" s="86"/>
      <c r="G18" s="100"/>
      <c r="H18" s="85"/>
      <c r="I18" s="88"/>
      <c r="J18" s="70"/>
      <c r="K18" s="89"/>
      <c r="L18" s="85"/>
      <c r="M18" s="86"/>
      <c r="N18" s="86"/>
      <c r="O18" s="86"/>
      <c r="P18" s="86"/>
      <c r="Q18" s="86"/>
      <c r="R18" s="86"/>
      <c r="S18" s="86"/>
      <c r="T18" s="86"/>
    </row>
    <row r="19" spans="1:20" x14ac:dyDescent="0.7">
      <c r="A19" s="242">
        <v>4</v>
      </c>
      <c r="B19" s="242">
        <v>19</v>
      </c>
      <c r="C19" s="245" t="s">
        <v>124</v>
      </c>
      <c r="D19" s="251">
        <v>22529</v>
      </c>
      <c r="E19" s="63" t="s">
        <v>118</v>
      </c>
      <c r="F19" s="101">
        <f>K19</f>
        <v>44157</v>
      </c>
      <c r="G19" s="93">
        <v>5125</v>
      </c>
      <c r="H19" s="63" t="s">
        <v>119</v>
      </c>
      <c r="I19" s="94">
        <v>1</v>
      </c>
      <c r="J19" s="79">
        <v>44152</v>
      </c>
      <c r="K19" s="102">
        <f>J19+5</f>
        <v>44157</v>
      </c>
      <c r="L19" s="101"/>
      <c r="M19" s="103">
        <f>K19+1</f>
        <v>44158</v>
      </c>
      <c r="N19" s="103">
        <f>M19+15</f>
        <v>44173</v>
      </c>
      <c r="O19" s="103">
        <f>N19+15</f>
        <v>44188</v>
      </c>
      <c r="P19" s="101"/>
      <c r="Q19" s="103">
        <f>O19+3</f>
        <v>44191</v>
      </c>
      <c r="R19" s="103">
        <f>Q19+20</f>
        <v>44211</v>
      </c>
      <c r="S19" s="103">
        <f>R19</f>
        <v>44211</v>
      </c>
      <c r="T19" s="103">
        <f>S19+90</f>
        <v>44301</v>
      </c>
    </row>
    <row r="20" spans="1:20" x14ac:dyDescent="0.7">
      <c r="A20" s="243"/>
      <c r="B20" s="243"/>
      <c r="C20" s="246"/>
      <c r="D20" s="252"/>
      <c r="E20" s="74" t="s">
        <v>120</v>
      </c>
      <c r="F20" s="104"/>
      <c r="G20" s="76"/>
      <c r="H20" s="74"/>
      <c r="I20" s="78"/>
      <c r="J20" s="79"/>
      <c r="K20" s="105"/>
      <c r="L20" s="104"/>
      <c r="M20" s="82"/>
      <c r="N20" s="82"/>
      <c r="O20" s="82"/>
      <c r="P20" s="104"/>
      <c r="Q20" s="82"/>
      <c r="R20" s="82"/>
      <c r="S20" s="82"/>
      <c r="T20" s="82"/>
    </row>
    <row r="21" spans="1:20" x14ac:dyDescent="0.7">
      <c r="A21" s="244"/>
      <c r="B21" s="244"/>
      <c r="C21" s="247"/>
      <c r="D21" s="253"/>
      <c r="E21" s="106" t="s">
        <v>121</v>
      </c>
      <c r="F21" s="97"/>
      <c r="G21" s="87"/>
      <c r="H21" s="106"/>
      <c r="I21" s="88"/>
      <c r="J21" s="79"/>
      <c r="K21" s="107"/>
      <c r="L21" s="106"/>
      <c r="M21" s="90"/>
      <c r="N21" s="90"/>
      <c r="O21" s="90"/>
      <c r="P21" s="97"/>
      <c r="Q21" s="90"/>
      <c r="R21" s="90"/>
      <c r="S21" s="90"/>
      <c r="T21" s="90"/>
    </row>
    <row r="22" spans="1:20" x14ac:dyDescent="0.7">
      <c r="A22" s="242">
        <v>5</v>
      </c>
      <c r="B22" s="242">
        <v>21</v>
      </c>
      <c r="C22" s="245" t="s">
        <v>125</v>
      </c>
      <c r="D22" s="267">
        <v>22529</v>
      </c>
      <c r="E22" s="63" t="s">
        <v>118</v>
      </c>
      <c r="F22" s="101">
        <f>K22</f>
        <v>44116</v>
      </c>
      <c r="G22" s="93">
        <v>69968</v>
      </c>
      <c r="H22" s="63" t="s">
        <v>119</v>
      </c>
      <c r="I22" s="94">
        <v>1</v>
      </c>
      <c r="J22" s="79">
        <v>44109</v>
      </c>
      <c r="K22" s="102">
        <f>J22+7</f>
        <v>44116</v>
      </c>
      <c r="L22" s="101"/>
      <c r="M22" s="103">
        <f>K22+1</f>
        <v>44117</v>
      </c>
      <c r="N22" s="103">
        <f>M22+45</f>
        <v>44162</v>
      </c>
      <c r="O22" s="103">
        <f>N22+15</f>
        <v>44177</v>
      </c>
      <c r="P22" s="101"/>
      <c r="Q22" s="103">
        <f>O22+3</f>
        <v>44180</v>
      </c>
      <c r="R22" s="103">
        <f>Q22+20</f>
        <v>44200</v>
      </c>
      <c r="S22" s="103">
        <f>R22</f>
        <v>44200</v>
      </c>
      <c r="T22" s="103">
        <f>S22+120</f>
        <v>44320</v>
      </c>
    </row>
    <row r="23" spans="1:20" x14ac:dyDescent="0.7">
      <c r="A23" s="243"/>
      <c r="B23" s="243"/>
      <c r="C23" s="246"/>
      <c r="D23" s="268"/>
      <c r="E23" s="74" t="s">
        <v>120</v>
      </c>
      <c r="F23" s="108"/>
      <c r="G23" s="76"/>
      <c r="H23" s="74"/>
      <c r="I23" s="78"/>
      <c r="J23" s="79"/>
      <c r="K23" s="105"/>
      <c r="L23" s="104"/>
      <c r="M23" s="82"/>
      <c r="N23" s="82"/>
      <c r="O23" s="82"/>
      <c r="P23" s="104"/>
      <c r="Q23" s="82"/>
      <c r="R23" s="82"/>
      <c r="S23" s="82"/>
      <c r="T23" s="82"/>
    </row>
    <row r="24" spans="1:20" x14ac:dyDescent="0.7">
      <c r="A24" s="244"/>
      <c r="B24" s="244"/>
      <c r="C24" s="247"/>
      <c r="D24" s="269"/>
      <c r="E24" s="106" t="s">
        <v>121</v>
      </c>
      <c r="F24" s="97"/>
      <c r="G24" s="87"/>
      <c r="H24" s="106"/>
      <c r="I24" s="88"/>
      <c r="J24" s="79"/>
      <c r="K24" s="109"/>
      <c r="L24" s="106"/>
      <c r="M24" s="90"/>
      <c r="N24" s="90"/>
      <c r="O24" s="90"/>
      <c r="P24" s="97"/>
      <c r="Q24" s="90"/>
      <c r="R24" s="90"/>
      <c r="S24" s="90"/>
      <c r="T24" s="90"/>
    </row>
    <row r="25" spans="1:20" x14ac:dyDescent="0.7">
      <c r="A25" s="242">
        <v>6</v>
      </c>
      <c r="B25" s="242">
        <v>14</v>
      </c>
      <c r="C25" s="245" t="s">
        <v>126</v>
      </c>
      <c r="D25" s="251">
        <v>31122</v>
      </c>
      <c r="E25" s="61" t="s">
        <v>118</v>
      </c>
      <c r="F25" s="92">
        <f>K25</f>
        <v>44130</v>
      </c>
      <c r="G25" s="98">
        <v>2000</v>
      </c>
      <c r="H25" s="61" t="s">
        <v>119</v>
      </c>
      <c r="I25" s="94">
        <v>1</v>
      </c>
      <c r="J25" s="70">
        <v>44125</v>
      </c>
      <c r="K25" s="95">
        <f>J25+5</f>
        <v>44130</v>
      </c>
      <c r="L25" s="92"/>
      <c r="M25" s="92">
        <f>K25+1</f>
        <v>44131</v>
      </c>
      <c r="N25" s="92">
        <f>M25+30</f>
        <v>44161</v>
      </c>
      <c r="O25" s="92">
        <f>N25+15</f>
        <v>44176</v>
      </c>
      <c r="P25" s="92"/>
      <c r="Q25" s="92">
        <f>O25+3</f>
        <v>44179</v>
      </c>
      <c r="R25" s="92">
        <f>Q25+20</f>
        <v>44199</v>
      </c>
      <c r="S25" s="92">
        <f>R25</f>
        <v>44199</v>
      </c>
      <c r="T25" s="92">
        <f>S25+90</f>
        <v>44289</v>
      </c>
    </row>
    <row r="26" spans="1:20" x14ac:dyDescent="0.7">
      <c r="A26" s="243"/>
      <c r="B26" s="243"/>
      <c r="C26" s="246"/>
      <c r="D26" s="252"/>
      <c r="E26" s="74" t="s">
        <v>120</v>
      </c>
      <c r="F26" s="75"/>
      <c r="G26" s="99"/>
      <c r="H26" s="77"/>
      <c r="I26" s="78"/>
      <c r="J26" s="70"/>
      <c r="K26" s="96"/>
      <c r="L26" s="75"/>
      <c r="M26" s="75"/>
      <c r="N26" s="75"/>
      <c r="O26" s="75"/>
      <c r="P26" s="75"/>
      <c r="Q26" s="75"/>
      <c r="R26" s="75"/>
      <c r="S26" s="75"/>
      <c r="T26" s="75"/>
    </row>
    <row r="27" spans="1:20" x14ac:dyDescent="0.7">
      <c r="A27" s="244"/>
      <c r="B27" s="244"/>
      <c r="C27" s="247"/>
      <c r="D27" s="253"/>
      <c r="E27" s="85" t="s">
        <v>121</v>
      </c>
      <c r="F27" s="86"/>
      <c r="G27" s="100"/>
      <c r="H27" s="85"/>
      <c r="I27" s="88"/>
      <c r="J27" s="70"/>
      <c r="K27" s="89"/>
      <c r="L27" s="85"/>
      <c r="M27" s="86"/>
      <c r="N27" s="86"/>
      <c r="O27" s="86"/>
      <c r="P27" s="86"/>
      <c r="Q27" s="86"/>
      <c r="R27" s="86"/>
      <c r="S27" s="86"/>
      <c r="T27" s="86"/>
    </row>
    <row r="28" spans="1:20" x14ac:dyDescent="0.7">
      <c r="A28" s="242">
        <v>7</v>
      </c>
      <c r="B28" s="242">
        <v>17</v>
      </c>
      <c r="C28" s="263" t="s">
        <v>127</v>
      </c>
      <c r="D28" s="266">
        <v>27213</v>
      </c>
      <c r="E28" s="63" t="s">
        <v>118</v>
      </c>
      <c r="F28" s="101">
        <f>K28</f>
        <v>44137</v>
      </c>
      <c r="G28" s="68">
        <v>1500</v>
      </c>
      <c r="H28" s="63" t="s">
        <v>119</v>
      </c>
      <c r="I28" s="94">
        <v>1</v>
      </c>
      <c r="J28" s="79">
        <v>44132</v>
      </c>
      <c r="K28" s="102">
        <f>J28+5</f>
        <v>44137</v>
      </c>
      <c r="L28" s="101"/>
      <c r="M28" s="103">
        <f>K28+1</f>
        <v>44138</v>
      </c>
      <c r="N28" s="103">
        <f>M28+15</f>
        <v>44153</v>
      </c>
      <c r="O28" s="103">
        <f>N28+15</f>
        <v>44168</v>
      </c>
      <c r="P28" s="101"/>
      <c r="Q28" s="103">
        <f>O28+3</f>
        <v>44171</v>
      </c>
      <c r="R28" s="103">
        <f>Q28+20</f>
        <v>44191</v>
      </c>
      <c r="S28" s="103">
        <f>R28</f>
        <v>44191</v>
      </c>
      <c r="T28" s="103">
        <f>S28+90</f>
        <v>44281</v>
      </c>
    </row>
    <row r="29" spans="1:20" x14ac:dyDescent="0.7">
      <c r="A29" s="243"/>
      <c r="B29" s="243"/>
      <c r="C29" s="264"/>
      <c r="D29" s="266"/>
      <c r="E29" s="74" t="s">
        <v>120</v>
      </c>
      <c r="F29" s="108"/>
      <c r="G29" s="76"/>
      <c r="H29" s="74"/>
      <c r="I29" s="78"/>
      <c r="J29" s="79"/>
      <c r="K29" s="105"/>
      <c r="L29" s="104"/>
      <c r="M29" s="82"/>
      <c r="N29" s="82"/>
      <c r="O29" s="82"/>
      <c r="P29" s="104"/>
      <c r="Q29" s="82"/>
      <c r="R29" s="82"/>
      <c r="S29" s="82"/>
      <c r="T29" s="82"/>
    </row>
    <row r="30" spans="1:20" x14ac:dyDescent="0.7">
      <c r="A30" s="244"/>
      <c r="B30" s="244"/>
      <c r="C30" s="265"/>
      <c r="D30" s="266"/>
      <c r="E30" s="106" t="s">
        <v>121</v>
      </c>
      <c r="F30" s="97"/>
      <c r="G30" s="87"/>
      <c r="H30" s="106"/>
      <c r="I30" s="88"/>
      <c r="J30" s="79"/>
      <c r="K30" s="109"/>
      <c r="L30" s="106"/>
      <c r="M30" s="90"/>
      <c r="N30" s="90"/>
      <c r="O30" s="90"/>
      <c r="P30" s="97"/>
      <c r="Q30" s="90"/>
      <c r="R30" s="90"/>
      <c r="S30" s="90"/>
      <c r="T30" s="90"/>
    </row>
    <row r="31" spans="1:20" x14ac:dyDescent="0.7">
      <c r="A31" s="242">
        <v>8</v>
      </c>
      <c r="B31" s="242">
        <v>11</v>
      </c>
      <c r="C31" s="245" t="s">
        <v>128</v>
      </c>
      <c r="D31" s="254">
        <v>27213</v>
      </c>
      <c r="E31" s="61" t="s">
        <v>118</v>
      </c>
      <c r="F31" s="92">
        <f>K31</f>
        <v>44114</v>
      </c>
      <c r="G31" s="98">
        <v>10000</v>
      </c>
      <c r="H31" s="61" t="s">
        <v>119</v>
      </c>
      <c r="I31" s="94">
        <v>1</v>
      </c>
      <c r="J31" s="70">
        <v>44109</v>
      </c>
      <c r="K31" s="95">
        <f>J31+5</f>
        <v>44114</v>
      </c>
      <c r="L31" s="92"/>
      <c r="M31" s="92">
        <f>K31+1</f>
        <v>44115</v>
      </c>
      <c r="N31" s="92">
        <f>M31+30</f>
        <v>44145</v>
      </c>
      <c r="O31" s="92">
        <f>N31+15</f>
        <v>44160</v>
      </c>
      <c r="P31" s="92"/>
      <c r="Q31" s="92">
        <f>O31+3</f>
        <v>44163</v>
      </c>
      <c r="R31" s="92">
        <f>Q31+20</f>
        <v>44183</v>
      </c>
      <c r="S31" s="92">
        <f>R31</f>
        <v>44183</v>
      </c>
      <c r="T31" s="92">
        <f>S31+90</f>
        <v>44273</v>
      </c>
    </row>
    <row r="32" spans="1:20" x14ac:dyDescent="0.7">
      <c r="A32" s="243"/>
      <c r="B32" s="243"/>
      <c r="C32" s="246"/>
      <c r="D32" s="255"/>
      <c r="E32" s="74" t="s">
        <v>120</v>
      </c>
      <c r="F32" s="75"/>
      <c r="G32" s="99"/>
      <c r="H32" s="77"/>
      <c r="I32" s="78"/>
      <c r="J32" s="70"/>
      <c r="K32" s="96"/>
      <c r="L32" s="75"/>
      <c r="M32" s="75"/>
      <c r="N32" s="75"/>
      <c r="O32" s="75"/>
      <c r="P32" s="75"/>
      <c r="Q32" s="75"/>
      <c r="R32" s="75"/>
      <c r="S32" s="75"/>
      <c r="T32" s="75"/>
    </row>
    <row r="33" spans="1:20" x14ac:dyDescent="0.7">
      <c r="A33" s="244"/>
      <c r="B33" s="244"/>
      <c r="C33" s="247"/>
      <c r="D33" s="256"/>
      <c r="E33" s="85" t="s">
        <v>121</v>
      </c>
      <c r="F33" s="86"/>
      <c r="G33" s="100"/>
      <c r="H33" s="85"/>
      <c r="I33" s="88"/>
      <c r="J33" s="70"/>
      <c r="K33" s="89"/>
      <c r="L33" s="85"/>
      <c r="M33" s="86"/>
      <c r="N33" s="86"/>
      <c r="O33" s="86"/>
      <c r="P33" s="86"/>
      <c r="Q33" s="86"/>
      <c r="R33" s="86"/>
      <c r="S33" s="86"/>
      <c r="T33" s="86"/>
    </row>
    <row r="34" spans="1:20" x14ac:dyDescent="0.7">
      <c r="A34" s="242">
        <v>9</v>
      </c>
      <c r="B34" s="242">
        <v>8</v>
      </c>
      <c r="C34" s="245" t="s">
        <v>129</v>
      </c>
      <c r="D34" s="251">
        <v>22529</v>
      </c>
      <c r="E34" s="63" t="s">
        <v>118</v>
      </c>
      <c r="F34" s="101">
        <f>K34</f>
        <v>44104</v>
      </c>
      <c r="G34" s="68">
        <v>7000</v>
      </c>
      <c r="H34" s="63" t="s">
        <v>119</v>
      </c>
      <c r="I34" s="94">
        <v>1</v>
      </c>
      <c r="J34" s="70">
        <v>44099</v>
      </c>
      <c r="K34" s="102">
        <f>J34+5</f>
        <v>44104</v>
      </c>
      <c r="L34" s="101"/>
      <c r="M34" s="103">
        <f>K34+1</f>
        <v>44105</v>
      </c>
      <c r="N34" s="103">
        <f>M34+30</f>
        <v>44135</v>
      </c>
      <c r="O34" s="103">
        <f>N34+15</f>
        <v>44150</v>
      </c>
      <c r="P34" s="101"/>
      <c r="Q34" s="103">
        <f>O34+3</f>
        <v>44153</v>
      </c>
      <c r="R34" s="103">
        <f>Q34+20</f>
        <v>44173</v>
      </c>
      <c r="S34" s="103">
        <f>R34</f>
        <v>44173</v>
      </c>
      <c r="T34" s="103">
        <f>S34+90</f>
        <v>44263</v>
      </c>
    </row>
    <row r="35" spans="1:20" x14ac:dyDescent="0.7">
      <c r="A35" s="243"/>
      <c r="B35" s="243"/>
      <c r="C35" s="246"/>
      <c r="D35" s="252"/>
      <c r="E35" s="110" t="s">
        <v>118</v>
      </c>
      <c r="F35" s="111"/>
      <c r="G35" s="112"/>
      <c r="H35" s="110"/>
      <c r="I35" s="113"/>
      <c r="J35" s="70"/>
      <c r="K35" s="114"/>
      <c r="L35" s="111"/>
      <c r="M35" s="115"/>
      <c r="N35" s="115"/>
      <c r="O35" s="115"/>
      <c r="P35" s="111"/>
      <c r="Q35" s="115"/>
      <c r="R35" s="115"/>
      <c r="S35" s="115"/>
      <c r="T35" s="115"/>
    </row>
    <row r="36" spans="1:20" x14ac:dyDescent="0.7">
      <c r="A36" s="244"/>
      <c r="B36" s="244"/>
      <c r="C36" s="247"/>
      <c r="D36" s="253"/>
      <c r="E36" s="106" t="s">
        <v>121</v>
      </c>
      <c r="F36" s="97"/>
      <c r="G36" s="87"/>
      <c r="H36" s="106"/>
      <c r="I36" s="88"/>
      <c r="J36" s="79"/>
      <c r="K36" s="109"/>
      <c r="L36" s="106"/>
      <c r="M36" s="90"/>
      <c r="N36" s="90"/>
      <c r="O36" s="90"/>
      <c r="P36" s="97"/>
      <c r="Q36" s="90"/>
      <c r="R36" s="90"/>
      <c r="S36" s="90"/>
      <c r="T36" s="90"/>
    </row>
    <row r="37" spans="1:20" x14ac:dyDescent="0.7">
      <c r="A37" s="242">
        <v>10</v>
      </c>
      <c r="B37" s="242">
        <v>9</v>
      </c>
      <c r="C37" s="245" t="s">
        <v>130</v>
      </c>
      <c r="D37" s="251">
        <v>22529</v>
      </c>
      <c r="E37" s="63" t="s">
        <v>118</v>
      </c>
      <c r="F37" s="101">
        <f>K37</f>
        <v>44104</v>
      </c>
      <c r="G37" s="93">
        <v>3164</v>
      </c>
      <c r="H37" s="63" t="s">
        <v>119</v>
      </c>
      <c r="I37" s="94">
        <v>1</v>
      </c>
      <c r="J37" s="79">
        <v>44099</v>
      </c>
      <c r="K37" s="102">
        <f>J37+5</f>
        <v>44104</v>
      </c>
      <c r="L37" s="101"/>
      <c r="M37" s="103">
        <f>K37+1</f>
        <v>44105</v>
      </c>
      <c r="N37" s="103">
        <f>M37+15</f>
        <v>44120</v>
      </c>
      <c r="O37" s="103">
        <f>N37+15</f>
        <v>44135</v>
      </c>
      <c r="P37" s="101"/>
      <c r="Q37" s="103">
        <f>O37+3</f>
        <v>44138</v>
      </c>
      <c r="R37" s="103">
        <f>Q37+20</f>
        <v>44158</v>
      </c>
      <c r="S37" s="103">
        <f>R37</f>
        <v>44158</v>
      </c>
      <c r="T37" s="103">
        <f>S37+90</f>
        <v>44248</v>
      </c>
    </row>
    <row r="38" spans="1:20" x14ac:dyDescent="0.7">
      <c r="A38" s="243"/>
      <c r="B38" s="243"/>
      <c r="C38" s="246"/>
      <c r="D38" s="252"/>
      <c r="E38" s="74" t="s">
        <v>120</v>
      </c>
      <c r="F38" s="108"/>
      <c r="G38" s="76"/>
      <c r="H38" s="74"/>
      <c r="I38" s="78"/>
      <c r="J38" s="79"/>
      <c r="K38" s="105"/>
      <c r="L38" s="104"/>
      <c r="M38" s="82"/>
      <c r="N38" s="82"/>
      <c r="O38" s="82"/>
      <c r="P38" s="104"/>
      <c r="Q38" s="82"/>
      <c r="R38" s="82"/>
      <c r="S38" s="82"/>
      <c r="T38" s="82"/>
    </row>
    <row r="39" spans="1:20" x14ac:dyDescent="0.7">
      <c r="A39" s="244"/>
      <c r="B39" s="244"/>
      <c r="C39" s="247"/>
      <c r="D39" s="253"/>
      <c r="E39" s="106" t="s">
        <v>121</v>
      </c>
      <c r="F39" s="97"/>
      <c r="G39" s="87"/>
      <c r="H39" s="106"/>
      <c r="I39" s="88"/>
      <c r="J39" s="79"/>
      <c r="K39" s="109"/>
      <c r="L39" s="106"/>
      <c r="M39" s="90"/>
      <c r="N39" s="90"/>
      <c r="O39" s="90"/>
      <c r="P39" s="97"/>
      <c r="Q39" s="90"/>
      <c r="R39" s="90"/>
      <c r="S39" s="90"/>
      <c r="T39" s="90"/>
    </row>
    <row r="40" spans="1:20" x14ac:dyDescent="0.7">
      <c r="A40" s="242">
        <v>11</v>
      </c>
      <c r="B40" s="242">
        <v>22</v>
      </c>
      <c r="C40" s="245" t="s">
        <v>131</v>
      </c>
      <c r="D40" s="248">
        <v>26412</v>
      </c>
      <c r="E40" s="63" t="s">
        <v>118</v>
      </c>
      <c r="F40" s="116">
        <f>K40</f>
        <v>44140</v>
      </c>
      <c r="G40" s="68">
        <v>4350</v>
      </c>
      <c r="H40" s="117" t="s">
        <v>119</v>
      </c>
      <c r="I40" s="69">
        <v>5</v>
      </c>
      <c r="J40" s="70">
        <v>44135</v>
      </c>
      <c r="K40" s="118">
        <f>J40+5</f>
        <v>44140</v>
      </c>
      <c r="L40" s="117"/>
      <c r="M40" s="72">
        <f>K40+1</f>
        <v>44141</v>
      </c>
      <c r="N40" s="72">
        <f>M40+30</f>
        <v>44171</v>
      </c>
      <c r="O40" s="72">
        <f>N40+15</f>
        <v>44186</v>
      </c>
      <c r="P40" s="116"/>
      <c r="Q40" s="72">
        <f>O40+3</f>
        <v>44189</v>
      </c>
      <c r="R40" s="72">
        <f>Q40+20</f>
        <v>44209</v>
      </c>
      <c r="S40" s="72">
        <f>R40</f>
        <v>44209</v>
      </c>
      <c r="T40" s="72">
        <f>S40+90</f>
        <v>44299</v>
      </c>
    </row>
    <row r="41" spans="1:20" x14ac:dyDescent="0.7">
      <c r="A41" s="243"/>
      <c r="B41" s="243"/>
      <c r="C41" s="246"/>
      <c r="D41" s="249"/>
      <c r="E41" s="74" t="s">
        <v>120</v>
      </c>
      <c r="F41" s="119"/>
      <c r="G41" s="112"/>
      <c r="H41" s="120"/>
      <c r="I41" s="121"/>
      <c r="J41" s="70"/>
      <c r="K41" s="122"/>
      <c r="L41" s="120"/>
      <c r="M41" s="123"/>
      <c r="N41" s="123"/>
      <c r="O41" s="123"/>
      <c r="P41" s="119"/>
      <c r="Q41" s="123"/>
      <c r="R41" s="123"/>
      <c r="S41" s="123"/>
      <c r="T41" s="123"/>
    </row>
    <row r="42" spans="1:20" x14ac:dyDescent="0.7">
      <c r="A42" s="244"/>
      <c r="B42" s="244"/>
      <c r="C42" s="247"/>
      <c r="D42" s="250"/>
      <c r="E42" s="106" t="s">
        <v>121</v>
      </c>
      <c r="F42" s="97"/>
      <c r="G42" s="87"/>
      <c r="H42" s="106"/>
      <c r="I42" s="88"/>
      <c r="J42" s="79"/>
      <c r="K42" s="107"/>
      <c r="L42" s="106"/>
      <c r="M42" s="90"/>
      <c r="N42" s="90"/>
      <c r="O42" s="90"/>
      <c r="P42" s="97"/>
      <c r="Q42" s="90"/>
      <c r="R42" s="90"/>
      <c r="S42" s="90"/>
      <c r="T42" s="90"/>
    </row>
    <row r="43" spans="1:20" x14ac:dyDescent="0.7">
      <c r="A43" s="242">
        <v>12</v>
      </c>
      <c r="B43" s="242">
        <v>4</v>
      </c>
      <c r="C43" s="245" t="s">
        <v>132</v>
      </c>
      <c r="D43" s="251">
        <v>25522</v>
      </c>
      <c r="E43" s="63" t="s">
        <v>118</v>
      </c>
      <c r="F43" s="101">
        <f>K43</f>
        <v>44071</v>
      </c>
      <c r="G43" s="93">
        <v>24994</v>
      </c>
      <c r="H43" s="63" t="s">
        <v>119</v>
      </c>
      <c r="I43" s="94">
        <v>5</v>
      </c>
      <c r="J43" s="70">
        <v>44066</v>
      </c>
      <c r="K43" s="102">
        <f>J43+5</f>
        <v>44071</v>
      </c>
      <c r="L43" s="101"/>
      <c r="M43" s="103">
        <f>K43+1</f>
        <v>44072</v>
      </c>
      <c r="N43" s="103">
        <f>M43+30</f>
        <v>44102</v>
      </c>
      <c r="O43" s="103">
        <f>N43+15</f>
        <v>44117</v>
      </c>
      <c r="P43" s="101"/>
      <c r="Q43" s="103">
        <f>O43+3</f>
        <v>44120</v>
      </c>
      <c r="R43" s="103">
        <f>Q43+20</f>
        <v>44140</v>
      </c>
      <c r="S43" s="103">
        <f>R43</f>
        <v>44140</v>
      </c>
      <c r="T43" s="103">
        <f>S43+90</f>
        <v>44230</v>
      </c>
    </row>
    <row r="44" spans="1:20" x14ac:dyDescent="0.7">
      <c r="A44" s="243"/>
      <c r="B44" s="243"/>
      <c r="C44" s="246"/>
      <c r="D44" s="252"/>
      <c r="E44" s="74" t="s">
        <v>120</v>
      </c>
      <c r="F44" s="104"/>
      <c r="G44" s="76"/>
      <c r="H44" s="74"/>
      <c r="I44" s="78"/>
      <c r="J44" s="79"/>
      <c r="K44" s="105"/>
      <c r="L44" s="104"/>
      <c r="M44" s="82"/>
      <c r="N44" s="82"/>
      <c r="O44" s="82"/>
      <c r="P44" s="104"/>
      <c r="Q44" s="82"/>
      <c r="R44" s="82"/>
      <c r="S44" s="82"/>
      <c r="T44" s="82"/>
    </row>
    <row r="45" spans="1:20" x14ac:dyDescent="0.7">
      <c r="A45" s="244"/>
      <c r="B45" s="244"/>
      <c r="C45" s="247"/>
      <c r="D45" s="253"/>
      <c r="E45" s="106" t="s">
        <v>121</v>
      </c>
      <c r="F45" s="97"/>
      <c r="G45" s="87"/>
      <c r="H45" s="106"/>
      <c r="I45" s="88"/>
      <c r="J45" s="79"/>
      <c r="K45" s="107"/>
      <c r="L45" s="106"/>
      <c r="M45" s="90"/>
      <c r="N45" s="90"/>
      <c r="O45" s="90"/>
      <c r="P45" s="97"/>
      <c r="Q45" s="90"/>
      <c r="R45" s="90"/>
      <c r="S45" s="90"/>
      <c r="T45" s="90"/>
    </row>
    <row r="46" spans="1:20" x14ac:dyDescent="0.7">
      <c r="A46" s="242">
        <v>13</v>
      </c>
      <c r="B46" s="242">
        <v>7</v>
      </c>
      <c r="C46" s="260" t="s">
        <v>133</v>
      </c>
      <c r="D46" s="254">
        <v>27213</v>
      </c>
      <c r="E46" s="61" t="s">
        <v>118</v>
      </c>
      <c r="F46" s="92">
        <f>K46</f>
        <v>44104</v>
      </c>
      <c r="G46" s="98">
        <v>50000</v>
      </c>
      <c r="H46" s="61" t="s">
        <v>119</v>
      </c>
      <c r="I46" s="94">
        <v>5</v>
      </c>
      <c r="J46" s="70">
        <v>44099</v>
      </c>
      <c r="K46" s="95">
        <f>J46+5</f>
        <v>44104</v>
      </c>
      <c r="L46" s="92"/>
      <c r="M46" s="92">
        <f>K46+1</f>
        <v>44105</v>
      </c>
      <c r="N46" s="92">
        <f>M46+30</f>
        <v>44135</v>
      </c>
      <c r="O46" s="92">
        <f>N46+15</f>
        <v>44150</v>
      </c>
      <c r="P46" s="92"/>
      <c r="Q46" s="92">
        <f>O46+3</f>
        <v>44153</v>
      </c>
      <c r="R46" s="92">
        <f>Q46+20</f>
        <v>44173</v>
      </c>
      <c r="S46" s="92">
        <f>R46</f>
        <v>44173</v>
      </c>
      <c r="T46" s="92">
        <f>S46+90</f>
        <v>44263</v>
      </c>
    </row>
    <row r="47" spans="1:20" x14ac:dyDescent="0.7">
      <c r="A47" s="243"/>
      <c r="B47" s="243"/>
      <c r="C47" s="261"/>
      <c r="D47" s="255"/>
      <c r="E47" s="74" t="s">
        <v>120</v>
      </c>
      <c r="F47" s="75"/>
      <c r="G47" s="99"/>
      <c r="H47" s="77"/>
      <c r="I47" s="78"/>
      <c r="J47" s="70"/>
      <c r="K47" s="96"/>
      <c r="L47" s="75"/>
      <c r="M47" s="75"/>
      <c r="N47" s="75"/>
      <c r="O47" s="75"/>
      <c r="P47" s="75"/>
      <c r="Q47" s="75"/>
      <c r="R47" s="75"/>
      <c r="S47" s="75"/>
      <c r="T47" s="75"/>
    </row>
    <row r="48" spans="1:20" x14ac:dyDescent="0.7">
      <c r="A48" s="244"/>
      <c r="B48" s="244"/>
      <c r="C48" s="262"/>
      <c r="D48" s="256"/>
      <c r="E48" s="85" t="s">
        <v>121</v>
      </c>
      <c r="F48" s="86"/>
      <c r="G48" s="100"/>
      <c r="H48" s="85"/>
      <c r="I48" s="88"/>
      <c r="J48" s="70"/>
      <c r="K48" s="89"/>
      <c r="L48" s="85"/>
      <c r="M48" s="97"/>
      <c r="N48" s="86"/>
      <c r="O48" s="86"/>
      <c r="P48" s="86"/>
      <c r="Q48" s="86"/>
      <c r="R48" s="86"/>
      <c r="S48" s="86"/>
      <c r="T48" s="86"/>
    </row>
    <row r="49" spans="1:20" x14ac:dyDescent="0.7">
      <c r="A49" s="242">
        <v>14</v>
      </c>
      <c r="B49" s="257">
        <v>12</v>
      </c>
      <c r="C49" s="245" t="s">
        <v>134</v>
      </c>
      <c r="D49" s="254">
        <v>31122</v>
      </c>
      <c r="E49" s="61" t="s">
        <v>118</v>
      </c>
      <c r="F49" s="67">
        <f>K49</f>
        <v>44116</v>
      </c>
      <c r="G49" s="68">
        <v>8000</v>
      </c>
      <c r="H49" s="66" t="s">
        <v>119</v>
      </c>
      <c r="I49" s="69">
        <v>1</v>
      </c>
      <c r="J49" s="70">
        <v>44111</v>
      </c>
      <c r="K49" s="71">
        <f>J49+5</f>
        <v>44116</v>
      </c>
      <c r="L49" s="66"/>
      <c r="M49" s="116">
        <f>K49+1</f>
        <v>44117</v>
      </c>
      <c r="N49" s="67">
        <f>M49+30</f>
        <v>44147</v>
      </c>
      <c r="O49" s="67">
        <f>N49+15</f>
        <v>44162</v>
      </c>
      <c r="P49" s="67"/>
      <c r="Q49" s="67">
        <f>O49+3</f>
        <v>44165</v>
      </c>
      <c r="R49" s="67">
        <f>Q49+20</f>
        <v>44185</v>
      </c>
      <c r="S49" s="67">
        <f>R49</f>
        <v>44185</v>
      </c>
      <c r="T49" s="67">
        <f>S49+90</f>
        <v>44275</v>
      </c>
    </row>
    <row r="50" spans="1:20" x14ac:dyDescent="0.7">
      <c r="A50" s="243"/>
      <c r="B50" s="258"/>
      <c r="C50" s="246"/>
      <c r="D50" s="255"/>
      <c r="E50" s="74" t="s">
        <v>120</v>
      </c>
      <c r="F50" s="84"/>
      <c r="G50" s="124"/>
      <c r="H50" s="81"/>
      <c r="I50" s="78"/>
      <c r="J50" s="70"/>
      <c r="K50" s="80"/>
      <c r="L50" s="81"/>
      <c r="M50" s="104"/>
      <c r="N50" s="84"/>
      <c r="O50" s="84"/>
      <c r="P50" s="84"/>
      <c r="Q50" s="84"/>
      <c r="R50" s="84"/>
      <c r="S50" s="84"/>
      <c r="T50" s="84"/>
    </row>
    <row r="51" spans="1:20" x14ac:dyDescent="0.7">
      <c r="A51" s="244"/>
      <c r="B51" s="259"/>
      <c r="C51" s="247"/>
      <c r="D51" s="256"/>
      <c r="E51" s="85" t="s">
        <v>121</v>
      </c>
      <c r="F51" s="86"/>
      <c r="G51" s="100"/>
      <c r="H51" s="85"/>
      <c r="I51" s="88"/>
      <c r="J51" s="70"/>
      <c r="K51" s="89"/>
      <c r="L51" s="85"/>
      <c r="M51" s="97"/>
      <c r="N51" s="86"/>
      <c r="O51" s="86"/>
      <c r="P51" s="86"/>
      <c r="Q51" s="86"/>
      <c r="R51" s="86"/>
      <c r="S51" s="86"/>
      <c r="T51" s="86"/>
    </row>
    <row r="52" spans="1:20" x14ac:dyDescent="0.7">
      <c r="A52" s="242">
        <v>15</v>
      </c>
      <c r="B52" s="242">
        <v>15</v>
      </c>
      <c r="C52" s="245" t="s">
        <v>135</v>
      </c>
      <c r="D52" s="251">
        <v>31122</v>
      </c>
      <c r="E52" s="63" t="s">
        <v>118</v>
      </c>
      <c r="F52" s="116">
        <f>K52</f>
        <v>44137</v>
      </c>
      <c r="G52" s="68">
        <v>10000</v>
      </c>
      <c r="H52" s="117" t="s">
        <v>119</v>
      </c>
      <c r="I52" s="69">
        <v>5</v>
      </c>
      <c r="J52" s="70">
        <v>44132</v>
      </c>
      <c r="K52" s="118">
        <f>J52+5</f>
        <v>44137</v>
      </c>
      <c r="L52" s="117"/>
      <c r="M52" s="72">
        <f>K52+1</f>
        <v>44138</v>
      </c>
      <c r="N52" s="72">
        <f>M52+30</f>
        <v>44168</v>
      </c>
      <c r="O52" s="72">
        <f>N52+15</f>
        <v>44183</v>
      </c>
      <c r="P52" s="116"/>
      <c r="Q52" s="72">
        <f>O52+3</f>
        <v>44186</v>
      </c>
      <c r="R52" s="72">
        <f>Q52+20</f>
        <v>44206</v>
      </c>
      <c r="S52" s="72">
        <f>R52</f>
        <v>44206</v>
      </c>
      <c r="T52" s="72">
        <f>S52+90</f>
        <v>44296</v>
      </c>
    </row>
    <row r="53" spans="1:20" x14ac:dyDescent="0.7">
      <c r="A53" s="243"/>
      <c r="B53" s="243"/>
      <c r="C53" s="246"/>
      <c r="D53" s="252"/>
      <c r="E53" s="74" t="s">
        <v>120</v>
      </c>
      <c r="F53" s="104"/>
      <c r="G53" s="76"/>
      <c r="H53" s="74"/>
      <c r="I53" s="78"/>
      <c r="J53" s="79"/>
      <c r="K53" s="125"/>
      <c r="L53" s="74"/>
      <c r="M53" s="82"/>
      <c r="N53" s="82"/>
      <c r="O53" s="82"/>
      <c r="P53" s="104"/>
      <c r="Q53" s="82"/>
      <c r="R53" s="82"/>
      <c r="S53" s="82"/>
      <c r="T53" s="82"/>
    </row>
    <row r="54" spans="1:20" x14ac:dyDescent="0.7">
      <c r="A54" s="244"/>
      <c r="B54" s="244"/>
      <c r="C54" s="247"/>
      <c r="D54" s="253"/>
      <c r="E54" s="106" t="s">
        <v>121</v>
      </c>
      <c r="F54" s="97"/>
      <c r="G54" s="87"/>
      <c r="H54" s="106"/>
      <c r="I54" s="88"/>
      <c r="J54" s="79"/>
      <c r="K54" s="107"/>
      <c r="L54" s="106"/>
      <c r="M54" s="90"/>
      <c r="N54" s="90"/>
      <c r="O54" s="90"/>
      <c r="P54" s="97"/>
      <c r="Q54" s="90"/>
      <c r="R54" s="90"/>
      <c r="S54" s="90"/>
      <c r="T54" s="90"/>
    </row>
    <row r="55" spans="1:20" x14ac:dyDescent="0.7">
      <c r="A55" s="242">
        <v>16</v>
      </c>
      <c r="B55" s="242">
        <v>16</v>
      </c>
      <c r="C55" s="245" t="s">
        <v>136</v>
      </c>
      <c r="D55" s="251">
        <v>22529</v>
      </c>
      <c r="E55" s="63" t="s">
        <v>118</v>
      </c>
      <c r="F55" s="101">
        <f>K55</f>
        <v>44137</v>
      </c>
      <c r="G55" s="93">
        <v>3000</v>
      </c>
      <c r="H55" s="63" t="s">
        <v>119</v>
      </c>
      <c r="I55" s="94">
        <v>1</v>
      </c>
      <c r="J55" s="79">
        <v>44132</v>
      </c>
      <c r="K55" s="102">
        <f>J55+5</f>
        <v>44137</v>
      </c>
      <c r="L55" s="101"/>
      <c r="M55" s="103">
        <f>K55+1</f>
        <v>44138</v>
      </c>
      <c r="N55" s="103">
        <f>M55+15</f>
        <v>44153</v>
      </c>
      <c r="O55" s="103">
        <f>N55+15</f>
        <v>44168</v>
      </c>
      <c r="P55" s="101"/>
      <c r="Q55" s="103">
        <f>O55+3</f>
        <v>44171</v>
      </c>
      <c r="R55" s="103">
        <f>Q55+20</f>
        <v>44191</v>
      </c>
      <c r="S55" s="103">
        <f>R55</f>
        <v>44191</v>
      </c>
      <c r="T55" s="103">
        <f>S55+90</f>
        <v>44281</v>
      </c>
    </row>
    <row r="56" spans="1:20" x14ac:dyDescent="0.7">
      <c r="A56" s="243"/>
      <c r="B56" s="243"/>
      <c r="C56" s="246"/>
      <c r="D56" s="252"/>
      <c r="E56" s="74" t="s">
        <v>120</v>
      </c>
      <c r="F56" s="108"/>
      <c r="G56" s="76"/>
      <c r="H56" s="74"/>
      <c r="I56" s="78"/>
      <c r="J56" s="79"/>
      <c r="K56" s="105"/>
      <c r="L56" s="104"/>
      <c r="M56" s="82"/>
      <c r="N56" s="82"/>
      <c r="O56" s="82"/>
      <c r="P56" s="104"/>
      <c r="Q56" s="82"/>
      <c r="R56" s="82"/>
      <c r="S56" s="82"/>
      <c r="T56" s="82"/>
    </row>
    <row r="57" spans="1:20" x14ac:dyDescent="0.7">
      <c r="A57" s="244"/>
      <c r="B57" s="244"/>
      <c r="C57" s="247"/>
      <c r="D57" s="253"/>
      <c r="E57" s="106" t="s">
        <v>121</v>
      </c>
      <c r="F57" s="97"/>
      <c r="G57" s="87"/>
      <c r="H57" s="106"/>
      <c r="I57" s="88"/>
      <c r="J57" s="79"/>
      <c r="K57" s="109"/>
      <c r="L57" s="106"/>
      <c r="M57" s="90"/>
      <c r="N57" s="90"/>
      <c r="O57" s="90"/>
      <c r="P57" s="97"/>
      <c r="Q57" s="90"/>
      <c r="R57" s="90"/>
      <c r="S57" s="90"/>
      <c r="T57" s="90"/>
    </row>
    <row r="58" spans="1:20" x14ac:dyDescent="0.7">
      <c r="A58" s="242">
        <v>17</v>
      </c>
      <c r="B58" s="242">
        <v>6</v>
      </c>
      <c r="C58" s="245" t="s">
        <v>137</v>
      </c>
      <c r="D58" s="254">
        <v>31122</v>
      </c>
      <c r="E58" s="61" t="s">
        <v>118</v>
      </c>
      <c r="F58" s="92">
        <f>K58</f>
        <v>44073</v>
      </c>
      <c r="G58" s="98">
        <v>1000</v>
      </c>
      <c r="H58" s="61" t="s">
        <v>119</v>
      </c>
      <c r="I58" s="94">
        <v>1</v>
      </c>
      <c r="J58" s="70">
        <v>44068</v>
      </c>
      <c r="K58" s="126">
        <f>J58+5</f>
        <v>44073</v>
      </c>
      <c r="L58" s="92"/>
      <c r="M58" s="127">
        <f>K58+1</f>
        <v>44074</v>
      </c>
      <c r="N58" s="127">
        <f>M58+15</f>
        <v>44089</v>
      </c>
      <c r="O58" s="127">
        <f>N58+15</f>
        <v>44104</v>
      </c>
      <c r="P58" s="92"/>
      <c r="Q58" s="127">
        <f>O58+3</f>
        <v>44107</v>
      </c>
      <c r="R58" s="127">
        <f>Q58+20</f>
        <v>44127</v>
      </c>
      <c r="S58" s="127">
        <f>R58</f>
        <v>44127</v>
      </c>
      <c r="T58" s="127">
        <f>S58+90</f>
        <v>44217</v>
      </c>
    </row>
    <row r="59" spans="1:20" x14ac:dyDescent="0.7">
      <c r="A59" s="243"/>
      <c r="B59" s="243"/>
      <c r="C59" s="246"/>
      <c r="D59" s="255"/>
      <c r="E59" s="74" t="s">
        <v>120</v>
      </c>
      <c r="F59" s="75"/>
      <c r="G59" s="99"/>
      <c r="H59" s="77"/>
      <c r="I59" s="78"/>
      <c r="J59" s="79"/>
      <c r="K59" s="128"/>
      <c r="L59" s="75"/>
      <c r="M59" s="129"/>
      <c r="N59" s="129"/>
      <c r="O59" s="129"/>
      <c r="P59" s="75"/>
      <c r="Q59" s="129"/>
      <c r="R59" s="129"/>
      <c r="S59" s="129"/>
      <c r="T59" s="129"/>
    </row>
    <row r="60" spans="1:20" x14ac:dyDescent="0.7">
      <c r="A60" s="244"/>
      <c r="B60" s="244"/>
      <c r="C60" s="246"/>
      <c r="D60" s="256"/>
      <c r="E60" s="85" t="s">
        <v>121</v>
      </c>
      <c r="F60" s="86"/>
      <c r="G60" s="100"/>
      <c r="H60" s="85"/>
      <c r="I60" s="88"/>
      <c r="J60" s="79"/>
      <c r="K60" s="89"/>
      <c r="L60" s="85"/>
      <c r="M60" s="90"/>
      <c r="N60" s="91"/>
      <c r="O60" s="91"/>
      <c r="P60" s="86"/>
      <c r="Q60" s="91"/>
      <c r="R60" s="91"/>
      <c r="S60" s="91"/>
      <c r="T60" s="91"/>
    </row>
    <row r="61" spans="1:20" x14ac:dyDescent="0.7">
      <c r="A61" s="242">
        <v>18</v>
      </c>
      <c r="B61" s="242">
        <v>5</v>
      </c>
      <c r="C61" s="245" t="s">
        <v>138</v>
      </c>
      <c r="D61" s="254">
        <v>31122</v>
      </c>
      <c r="E61" s="61" t="s">
        <v>118</v>
      </c>
      <c r="F61" s="92">
        <f>K61</f>
        <v>44071</v>
      </c>
      <c r="G61" s="98">
        <v>1000</v>
      </c>
      <c r="H61" s="61" t="s">
        <v>119</v>
      </c>
      <c r="I61" s="94">
        <v>2</v>
      </c>
      <c r="J61" s="70">
        <v>44066</v>
      </c>
      <c r="K61" s="95">
        <f>J61+5</f>
        <v>44071</v>
      </c>
      <c r="L61" s="92"/>
      <c r="M61" s="92">
        <f>K61+1</f>
        <v>44072</v>
      </c>
      <c r="N61" s="92">
        <f>M61+30</f>
        <v>44102</v>
      </c>
      <c r="O61" s="92">
        <f>N61+15</f>
        <v>44117</v>
      </c>
      <c r="P61" s="92"/>
      <c r="Q61" s="92">
        <f>O61+3</f>
        <v>44120</v>
      </c>
      <c r="R61" s="92">
        <f>Q61+20</f>
        <v>44140</v>
      </c>
      <c r="S61" s="92">
        <f>R61</f>
        <v>44140</v>
      </c>
      <c r="T61" s="92">
        <f>S61+90</f>
        <v>44230</v>
      </c>
    </row>
    <row r="62" spans="1:20" x14ac:dyDescent="0.7">
      <c r="A62" s="243"/>
      <c r="B62" s="243"/>
      <c r="C62" s="246"/>
      <c r="D62" s="255"/>
      <c r="E62" s="74" t="s">
        <v>120</v>
      </c>
      <c r="F62" s="75"/>
      <c r="G62" s="99"/>
      <c r="H62" s="77"/>
      <c r="I62" s="78"/>
      <c r="J62" s="70"/>
      <c r="K62" s="96"/>
      <c r="L62" s="75"/>
      <c r="M62" s="75"/>
      <c r="N62" s="75"/>
      <c r="O62" s="75"/>
      <c r="P62" s="75"/>
      <c r="Q62" s="75"/>
      <c r="R62" s="75"/>
      <c r="S62" s="75"/>
      <c r="T62" s="75"/>
    </row>
    <row r="63" spans="1:20" x14ac:dyDescent="0.7">
      <c r="A63" s="244"/>
      <c r="B63" s="244"/>
      <c r="C63" s="247"/>
      <c r="D63" s="256"/>
      <c r="E63" s="85" t="s">
        <v>121</v>
      </c>
      <c r="F63" s="86"/>
      <c r="G63" s="100"/>
      <c r="H63" s="85"/>
      <c r="I63" s="88"/>
      <c r="J63" s="70"/>
      <c r="K63" s="89"/>
      <c r="L63" s="85"/>
      <c r="M63" s="86"/>
      <c r="N63" s="86"/>
      <c r="O63" s="86"/>
      <c r="P63" s="86"/>
      <c r="Q63" s="86"/>
      <c r="R63" s="86"/>
      <c r="S63" s="86"/>
      <c r="T63" s="86"/>
    </row>
    <row r="64" spans="1:20" x14ac:dyDescent="0.7">
      <c r="A64" s="242">
        <v>19</v>
      </c>
      <c r="B64" s="242">
        <v>13</v>
      </c>
      <c r="C64" s="245" t="s">
        <v>139</v>
      </c>
      <c r="D64" s="254">
        <v>31122</v>
      </c>
      <c r="E64" s="61" t="s">
        <v>118</v>
      </c>
      <c r="F64" s="92">
        <f>K64</f>
        <v>44130</v>
      </c>
      <c r="G64" s="98">
        <v>1000</v>
      </c>
      <c r="H64" s="61" t="s">
        <v>119</v>
      </c>
      <c r="I64" s="94">
        <v>1</v>
      </c>
      <c r="J64" s="70">
        <v>44125</v>
      </c>
      <c r="K64" s="95">
        <f>J64+5</f>
        <v>44130</v>
      </c>
      <c r="L64" s="92"/>
      <c r="M64" s="92">
        <f>K64+1</f>
        <v>44131</v>
      </c>
      <c r="N64" s="92">
        <f>M64+15</f>
        <v>44146</v>
      </c>
      <c r="O64" s="92">
        <f>N64+15</f>
        <v>44161</v>
      </c>
      <c r="P64" s="92"/>
      <c r="Q64" s="92">
        <f>O64+3</f>
        <v>44164</v>
      </c>
      <c r="R64" s="92">
        <f>Q64+20</f>
        <v>44184</v>
      </c>
      <c r="S64" s="92">
        <f>R64</f>
        <v>44184</v>
      </c>
      <c r="T64" s="92">
        <f>S64+90</f>
        <v>44274</v>
      </c>
    </row>
    <row r="65" spans="1:20" x14ac:dyDescent="0.7">
      <c r="A65" s="243"/>
      <c r="B65" s="243"/>
      <c r="C65" s="246"/>
      <c r="D65" s="255"/>
      <c r="E65" s="74" t="s">
        <v>120</v>
      </c>
      <c r="F65" s="75"/>
      <c r="G65" s="99"/>
      <c r="H65" s="77"/>
      <c r="I65" s="78"/>
      <c r="J65" s="70"/>
      <c r="K65" s="96"/>
      <c r="L65" s="75"/>
      <c r="M65" s="75"/>
      <c r="N65" s="75"/>
      <c r="O65" s="75"/>
      <c r="P65" s="75"/>
      <c r="Q65" s="75"/>
      <c r="R65" s="75"/>
      <c r="S65" s="75"/>
      <c r="T65" s="75"/>
    </row>
    <row r="66" spans="1:20" x14ac:dyDescent="0.7">
      <c r="A66" s="244"/>
      <c r="B66" s="244"/>
      <c r="C66" s="246"/>
      <c r="D66" s="256"/>
      <c r="E66" s="85" t="s">
        <v>121</v>
      </c>
      <c r="F66" s="86"/>
      <c r="G66" s="100"/>
      <c r="H66" s="85"/>
      <c r="I66" s="88"/>
      <c r="J66" s="70"/>
      <c r="K66" s="89"/>
      <c r="L66" s="85"/>
      <c r="M66" s="86"/>
      <c r="N66" s="86"/>
      <c r="O66" s="86"/>
      <c r="P66" s="86"/>
      <c r="Q66" s="86"/>
      <c r="R66" s="86"/>
      <c r="S66" s="86"/>
      <c r="T66" s="86"/>
    </row>
    <row r="67" spans="1:20" x14ac:dyDescent="0.7">
      <c r="A67" s="242">
        <v>20</v>
      </c>
      <c r="B67" s="242">
        <v>18</v>
      </c>
      <c r="C67" s="245" t="s">
        <v>140</v>
      </c>
      <c r="D67" s="251">
        <v>22529</v>
      </c>
      <c r="E67" s="63" t="s">
        <v>118</v>
      </c>
      <c r="F67" s="101">
        <f>K67</f>
        <v>44150</v>
      </c>
      <c r="G67" s="93">
        <v>2028</v>
      </c>
      <c r="H67" s="63" t="s">
        <v>119</v>
      </c>
      <c r="I67" s="94">
        <v>1</v>
      </c>
      <c r="J67" s="79">
        <v>44145</v>
      </c>
      <c r="K67" s="102">
        <f>J67+5</f>
        <v>44150</v>
      </c>
      <c r="L67" s="101"/>
      <c r="M67" s="103">
        <f>K67+1</f>
        <v>44151</v>
      </c>
      <c r="N67" s="103">
        <f>M67+15</f>
        <v>44166</v>
      </c>
      <c r="O67" s="103">
        <f>N67+15</f>
        <v>44181</v>
      </c>
      <c r="P67" s="101"/>
      <c r="Q67" s="103">
        <f>O67+3</f>
        <v>44184</v>
      </c>
      <c r="R67" s="103">
        <f>Q67+20</f>
        <v>44204</v>
      </c>
      <c r="S67" s="103">
        <f>R67</f>
        <v>44204</v>
      </c>
      <c r="T67" s="103">
        <f>S67+90</f>
        <v>44294</v>
      </c>
    </row>
    <row r="68" spans="1:20" x14ac:dyDescent="0.7">
      <c r="A68" s="243"/>
      <c r="B68" s="243"/>
      <c r="C68" s="246"/>
      <c r="D68" s="252"/>
      <c r="E68" s="74" t="s">
        <v>120</v>
      </c>
      <c r="F68" s="104"/>
      <c r="G68" s="76"/>
      <c r="H68" s="74"/>
      <c r="I68" s="78"/>
      <c r="J68" s="79"/>
      <c r="K68" s="105"/>
      <c r="L68" s="104"/>
      <c r="M68" s="82"/>
      <c r="N68" s="82"/>
      <c r="O68" s="82"/>
      <c r="P68" s="104"/>
      <c r="Q68" s="82"/>
      <c r="R68" s="82"/>
      <c r="S68" s="82"/>
      <c r="T68" s="82"/>
    </row>
    <row r="69" spans="1:20" x14ac:dyDescent="0.7">
      <c r="A69" s="244"/>
      <c r="B69" s="244"/>
      <c r="C69" s="247"/>
      <c r="D69" s="253"/>
      <c r="E69" s="106" t="s">
        <v>121</v>
      </c>
      <c r="F69" s="97"/>
      <c r="G69" s="87"/>
      <c r="H69" s="106"/>
      <c r="I69" s="88"/>
      <c r="J69" s="79"/>
      <c r="K69" s="107"/>
      <c r="L69" s="106"/>
      <c r="M69" s="90"/>
      <c r="N69" s="90"/>
      <c r="O69" s="90"/>
      <c r="P69" s="97"/>
      <c r="Q69" s="90"/>
      <c r="R69" s="90"/>
      <c r="S69" s="90"/>
      <c r="T69" s="90"/>
    </row>
    <row r="70" spans="1:20" x14ac:dyDescent="0.7">
      <c r="A70" s="242">
        <v>21</v>
      </c>
      <c r="B70" s="242">
        <v>10</v>
      </c>
      <c r="C70" s="245" t="s">
        <v>141</v>
      </c>
      <c r="D70" s="251">
        <v>22529</v>
      </c>
      <c r="E70" s="63" t="s">
        <v>118</v>
      </c>
      <c r="F70" s="101">
        <f>K70</f>
        <v>44104</v>
      </c>
      <c r="G70" s="93">
        <v>1100</v>
      </c>
      <c r="H70" s="63" t="s">
        <v>119</v>
      </c>
      <c r="I70" s="94">
        <v>1</v>
      </c>
      <c r="J70" s="79">
        <v>44099</v>
      </c>
      <c r="K70" s="102">
        <f>J70+5</f>
        <v>44104</v>
      </c>
      <c r="L70" s="101"/>
      <c r="M70" s="103">
        <f>K70+1</f>
        <v>44105</v>
      </c>
      <c r="N70" s="103">
        <f>M70+15</f>
        <v>44120</v>
      </c>
      <c r="O70" s="103">
        <f>N70+15</f>
        <v>44135</v>
      </c>
      <c r="P70" s="101"/>
      <c r="Q70" s="103">
        <f>O70+3</f>
        <v>44138</v>
      </c>
      <c r="R70" s="103">
        <f>Q70+20</f>
        <v>44158</v>
      </c>
      <c r="S70" s="103">
        <f>R70</f>
        <v>44158</v>
      </c>
      <c r="T70" s="103">
        <f>S70+90</f>
        <v>44248</v>
      </c>
    </row>
    <row r="71" spans="1:20" x14ac:dyDescent="0.7">
      <c r="A71" s="243"/>
      <c r="B71" s="243"/>
      <c r="C71" s="246"/>
      <c r="D71" s="252"/>
      <c r="E71" s="74" t="s">
        <v>120</v>
      </c>
      <c r="F71" s="104"/>
      <c r="G71" s="76"/>
      <c r="H71" s="74"/>
      <c r="I71" s="78"/>
      <c r="J71" s="79"/>
      <c r="K71" s="105"/>
      <c r="L71" s="104"/>
      <c r="M71" s="82"/>
      <c r="N71" s="82"/>
      <c r="O71" s="82"/>
      <c r="P71" s="104"/>
      <c r="Q71" s="82"/>
      <c r="R71" s="82"/>
      <c r="S71" s="82"/>
      <c r="T71" s="82"/>
    </row>
    <row r="72" spans="1:20" x14ac:dyDescent="0.7">
      <c r="A72" s="244"/>
      <c r="B72" s="244"/>
      <c r="C72" s="247"/>
      <c r="D72" s="253"/>
      <c r="E72" s="106" t="s">
        <v>121</v>
      </c>
      <c r="F72" s="97"/>
      <c r="G72" s="87"/>
      <c r="H72" s="106"/>
      <c r="I72" s="88"/>
      <c r="J72" s="79"/>
      <c r="K72" s="107"/>
      <c r="L72" s="106"/>
      <c r="M72" s="90"/>
      <c r="N72" s="90"/>
      <c r="O72" s="90"/>
      <c r="P72" s="97"/>
      <c r="Q72" s="90"/>
      <c r="R72" s="90"/>
      <c r="S72" s="90"/>
      <c r="T72" s="90"/>
    </row>
    <row r="73" spans="1:20" x14ac:dyDescent="0.7">
      <c r="A73" s="242">
        <v>22</v>
      </c>
      <c r="B73" s="242">
        <v>20</v>
      </c>
      <c r="C73" s="245" t="s">
        <v>142</v>
      </c>
      <c r="D73" s="251">
        <v>22529</v>
      </c>
      <c r="E73" s="63" t="s">
        <v>118</v>
      </c>
      <c r="F73" s="101">
        <f>K73</f>
        <v>44167</v>
      </c>
      <c r="G73" s="93">
        <v>30027</v>
      </c>
      <c r="H73" s="63" t="s">
        <v>119</v>
      </c>
      <c r="I73" s="94">
        <v>1</v>
      </c>
      <c r="J73" s="79">
        <v>44160</v>
      </c>
      <c r="K73" s="102">
        <f>J73+7</f>
        <v>44167</v>
      </c>
      <c r="L73" s="101"/>
      <c r="M73" s="103">
        <f>K73+1</f>
        <v>44168</v>
      </c>
      <c r="N73" s="103">
        <f>M73+45</f>
        <v>44213</v>
      </c>
      <c r="O73" s="103">
        <f>N73+15</f>
        <v>44228</v>
      </c>
      <c r="P73" s="101"/>
      <c r="Q73" s="103">
        <f>O73+3</f>
        <v>44231</v>
      </c>
      <c r="R73" s="103">
        <f>Q73+20</f>
        <v>44251</v>
      </c>
      <c r="S73" s="103">
        <f>R73</f>
        <v>44251</v>
      </c>
      <c r="T73" s="103">
        <f>S73+120</f>
        <v>44371</v>
      </c>
    </row>
    <row r="74" spans="1:20" x14ac:dyDescent="0.7">
      <c r="A74" s="243"/>
      <c r="B74" s="243"/>
      <c r="C74" s="246"/>
      <c r="D74" s="252"/>
      <c r="E74" s="74" t="s">
        <v>120</v>
      </c>
      <c r="F74" s="108"/>
      <c r="G74" s="76"/>
      <c r="H74" s="74"/>
      <c r="I74" s="78"/>
      <c r="J74" s="79"/>
      <c r="K74" s="105"/>
      <c r="L74" s="104"/>
      <c r="M74" s="82"/>
      <c r="N74" s="82"/>
      <c r="O74" s="82"/>
      <c r="P74" s="104"/>
      <c r="Q74" s="82"/>
      <c r="R74" s="82"/>
      <c r="S74" s="82"/>
      <c r="T74" s="82"/>
    </row>
    <row r="75" spans="1:20" x14ac:dyDescent="0.7">
      <c r="A75" s="244"/>
      <c r="B75" s="244"/>
      <c r="C75" s="247"/>
      <c r="D75" s="253"/>
      <c r="E75" s="106" t="s">
        <v>121</v>
      </c>
      <c r="F75" s="97"/>
      <c r="G75" s="87"/>
      <c r="H75" s="106"/>
      <c r="I75" s="88"/>
      <c r="J75" s="79"/>
      <c r="K75" s="109"/>
      <c r="L75" s="106"/>
      <c r="M75" s="90"/>
      <c r="N75" s="90"/>
      <c r="O75" s="90"/>
      <c r="P75" s="97"/>
      <c r="Q75" s="90"/>
      <c r="R75" s="90"/>
      <c r="S75" s="90"/>
      <c r="T75" s="90"/>
    </row>
    <row r="76" spans="1:20" x14ac:dyDescent="0.7">
      <c r="A76" s="242">
        <v>23</v>
      </c>
      <c r="B76" s="242">
        <v>23</v>
      </c>
      <c r="C76" s="245" t="s">
        <v>143</v>
      </c>
      <c r="D76" s="248"/>
      <c r="E76" s="63" t="s">
        <v>118</v>
      </c>
      <c r="F76" s="101">
        <f>K76</f>
        <v>44148</v>
      </c>
      <c r="G76" s="130">
        <v>110400</v>
      </c>
      <c r="H76" s="63" t="s">
        <v>119</v>
      </c>
      <c r="I76" s="94">
        <v>4</v>
      </c>
      <c r="J76" s="79">
        <v>44141</v>
      </c>
      <c r="K76" s="102">
        <f>J76+7</f>
        <v>44148</v>
      </c>
      <c r="L76" s="101"/>
      <c r="M76" s="103">
        <f>K76+1</f>
        <v>44149</v>
      </c>
      <c r="N76" s="103">
        <f>M76+45</f>
        <v>44194</v>
      </c>
      <c r="O76" s="103">
        <f>N76+15</f>
        <v>44209</v>
      </c>
      <c r="P76" s="101"/>
      <c r="Q76" s="103">
        <f>O76+3</f>
        <v>44212</v>
      </c>
      <c r="R76" s="103">
        <f>Q76+20</f>
        <v>44232</v>
      </c>
      <c r="S76" s="103">
        <f>R76</f>
        <v>44232</v>
      </c>
      <c r="T76" s="103">
        <f>S76+120</f>
        <v>44352</v>
      </c>
    </row>
    <row r="77" spans="1:20" x14ac:dyDescent="0.7">
      <c r="A77" s="243"/>
      <c r="B77" s="243"/>
      <c r="C77" s="246"/>
      <c r="D77" s="249"/>
      <c r="E77" s="74" t="s">
        <v>120</v>
      </c>
      <c r="F77" s="108"/>
      <c r="G77" s="131"/>
      <c r="H77" s="74"/>
      <c r="I77" s="78"/>
      <c r="J77" s="79"/>
      <c r="K77" s="105"/>
      <c r="L77" s="104"/>
      <c r="M77" s="82"/>
      <c r="N77" s="82"/>
      <c r="O77" s="82"/>
      <c r="P77" s="104"/>
      <c r="Q77" s="82"/>
      <c r="R77" s="82"/>
      <c r="S77" s="82"/>
      <c r="T77" s="82"/>
    </row>
    <row r="78" spans="1:20" x14ac:dyDescent="0.7">
      <c r="A78" s="244"/>
      <c r="B78" s="244"/>
      <c r="C78" s="247"/>
      <c r="D78" s="250"/>
      <c r="E78" s="106" t="s">
        <v>121</v>
      </c>
      <c r="F78" s="97"/>
      <c r="G78" s="132"/>
      <c r="H78" s="106"/>
      <c r="I78" s="88"/>
      <c r="J78" s="79"/>
      <c r="K78" s="109"/>
      <c r="L78" s="106"/>
      <c r="M78" s="90"/>
      <c r="N78" s="90"/>
      <c r="O78" s="90"/>
      <c r="P78" s="97"/>
      <c r="Q78" s="90"/>
      <c r="R78" s="90"/>
      <c r="S78" s="90"/>
      <c r="T78" s="90"/>
    </row>
    <row r="79" spans="1:20" x14ac:dyDescent="0.7">
      <c r="A79" s="242">
        <v>24</v>
      </c>
      <c r="B79" s="242">
        <v>24</v>
      </c>
      <c r="C79" s="245" t="s">
        <v>144</v>
      </c>
      <c r="D79" s="248"/>
      <c r="E79" s="63" t="s">
        <v>118</v>
      </c>
      <c r="F79" s="101">
        <f>K79</f>
        <v>44148</v>
      </c>
      <c r="G79" s="133">
        <f>31270*5</f>
        <v>156350</v>
      </c>
      <c r="H79" s="63" t="s">
        <v>119</v>
      </c>
      <c r="I79" s="94">
        <v>4</v>
      </c>
      <c r="J79" s="79">
        <v>44141</v>
      </c>
      <c r="K79" s="102">
        <f>J79+7</f>
        <v>44148</v>
      </c>
      <c r="L79" s="101"/>
      <c r="M79" s="103">
        <f>K79+1</f>
        <v>44149</v>
      </c>
      <c r="N79" s="103">
        <f>M79+45</f>
        <v>44194</v>
      </c>
      <c r="O79" s="103">
        <f>N79+15</f>
        <v>44209</v>
      </c>
      <c r="P79" s="101"/>
      <c r="Q79" s="103">
        <f>O79+3</f>
        <v>44212</v>
      </c>
      <c r="R79" s="103">
        <f>Q79+20</f>
        <v>44232</v>
      </c>
      <c r="S79" s="103">
        <f>R79</f>
        <v>44232</v>
      </c>
      <c r="T79" s="103">
        <f>S79+120</f>
        <v>44352</v>
      </c>
    </row>
    <row r="80" spans="1:20" x14ac:dyDescent="0.7">
      <c r="A80" s="243"/>
      <c r="B80" s="243"/>
      <c r="C80" s="246"/>
      <c r="D80" s="249"/>
      <c r="E80" s="74" t="s">
        <v>120</v>
      </c>
      <c r="F80" s="108"/>
      <c r="G80" s="76"/>
      <c r="H80" s="74"/>
      <c r="I80" s="78"/>
      <c r="J80" s="79"/>
      <c r="K80" s="105"/>
      <c r="L80" s="104"/>
      <c r="M80" s="82"/>
      <c r="N80" s="82"/>
      <c r="O80" s="82"/>
      <c r="P80" s="104"/>
      <c r="Q80" s="82"/>
      <c r="R80" s="82"/>
      <c r="S80" s="82"/>
      <c r="T80" s="82"/>
    </row>
    <row r="81" spans="1:20" x14ac:dyDescent="0.7">
      <c r="A81" s="244"/>
      <c r="B81" s="244"/>
      <c r="C81" s="247"/>
      <c r="D81" s="250"/>
      <c r="E81" s="106" t="s">
        <v>121</v>
      </c>
      <c r="F81" s="97"/>
      <c r="G81" s="87"/>
      <c r="H81" s="106"/>
      <c r="I81" s="88"/>
      <c r="J81" s="79"/>
      <c r="K81" s="109"/>
      <c r="L81" s="106"/>
      <c r="M81" s="90"/>
      <c r="N81" s="90"/>
      <c r="O81" s="90"/>
      <c r="P81" s="97"/>
      <c r="Q81" s="90"/>
      <c r="R81" s="90"/>
      <c r="S81" s="90"/>
      <c r="T81" s="90"/>
    </row>
    <row r="82" spans="1:20" x14ac:dyDescent="0.7">
      <c r="A82" s="134"/>
      <c r="B82" s="66"/>
      <c r="C82" s="135"/>
      <c r="D82" s="58"/>
      <c r="E82" s="66"/>
      <c r="F82" s="136"/>
      <c r="G82" s="112">
        <f>SUM(G10:G81)</f>
        <v>553806</v>
      </c>
      <c r="H82" s="66"/>
      <c r="I82" s="69"/>
      <c r="J82" s="70"/>
      <c r="K82" s="71"/>
      <c r="L82" s="66"/>
      <c r="M82" s="67"/>
      <c r="N82" s="67"/>
      <c r="O82" s="67"/>
      <c r="P82" s="67"/>
      <c r="Q82" s="67"/>
      <c r="R82" s="67"/>
      <c r="S82" s="67"/>
      <c r="T82" s="67"/>
    </row>
    <row r="83" spans="1:20" x14ac:dyDescent="0.7">
      <c r="A83" s="137"/>
      <c r="B83" s="65"/>
      <c r="C83" s="138" t="s">
        <v>145</v>
      </c>
      <c r="D83" s="138"/>
      <c r="E83" s="65"/>
      <c r="F83" s="56"/>
      <c r="G83" s="139"/>
      <c r="H83" s="140"/>
      <c r="I83" s="141"/>
      <c r="J83" s="56"/>
      <c r="K83" s="65"/>
      <c r="L83" s="65"/>
      <c r="M83" s="56"/>
      <c r="N83" s="65"/>
      <c r="O83" s="65"/>
      <c r="P83" s="65"/>
      <c r="Q83" s="65"/>
      <c r="R83" s="65"/>
      <c r="S83" s="65"/>
      <c r="T83" s="65"/>
    </row>
    <row r="84" spans="1:20" x14ac:dyDescent="0.7">
      <c r="A84" s="137"/>
      <c r="B84" s="65"/>
      <c r="C84" s="138"/>
      <c r="D84" s="138"/>
      <c r="E84" s="65"/>
      <c r="F84" s="56"/>
      <c r="G84" s="139"/>
      <c r="H84" s="140"/>
      <c r="I84" s="141"/>
      <c r="J84" s="56"/>
      <c r="K84" s="65"/>
      <c r="L84" s="65"/>
      <c r="M84" s="56"/>
      <c r="N84" s="65"/>
      <c r="O84" s="65"/>
      <c r="P84" s="65"/>
      <c r="Q84" s="65"/>
      <c r="R84" s="65"/>
      <c r="S84" s="65"/>
      <c r="T84" s="65"/>
    </row>
    <row r="85" spans="1:20" x14ac:dyDescent="0.7">
      <c r="A85" s="56"/>
      <c r="B85" s="65"/>
      <c r="C85" s="138"/>
      <c r="D85" s="138"/>
      <c r="E85" s="65"/>
      <c r="F85" s="56"/>
      <c r="G85" s="139"/>
      <c r="H85" s="140"/>
      <c r="I85" s="141"/>
      <c r="J85" s="56"/>
      <c r="K85" s="65"/>
      <c r="L85" s="65"/>
      <c r="M85" s="56"/>
      <c r="N85" s="65"/>
      <c r="O85" s="65"/>
      <c r="P85" s="65"/>
      <c r="Q85" s="65"/>
      <c r="R85" s="65"/>
      <c r="S85" s="65"/>
      <c r="T85" s="65"/>
    </row>
    <row r="86" spans="1:20" x14ac:dyDescent="0.7">
      <c r="A86" s="56"/>
      <c r="B86" s="65"/>
      <c r="C86" s="138"/>
      <c r="D86" s="138"/>
      <c r="E86" s="65"/>
      <c r="F86" s="56"/>
      <c r="G86" s="139"/>
      <c r="H86" s="140"/>
      <c r="I86" s="141"/>
      <c r="J86" s="56"/>
      <c r="K86" s="65"/>
      <c r="L86" s="65"/>
      <c r="M86" s="56"/>
      <c r="N86" s="65"/>
      <c r="O86" s="65"/>
      <c r="P86" s="65"/>
      <c r="Q86" s="65"/>
      <c r="R86" s="65"/>
      <c r="S86" s="65"/>
      <c r="T86" s="65"/>
    </row>
    <row r="87" spans="1:20" x14ac:dyDescent="0.7">
      <c r="A87" s="56"/>
      <c r="B87" s="65"/>
      <c r="C87" s="138"/>
      <c r="D87" s="138"/>
      <c r="E87" s="65"/>
      <c r="F87" s="56"/>
      <c r="G87" s="139"/>
      <c r="H87" s="140"/>
      <c r="I87" s="141"/>
      <c r="J87" s="56"/>
      <c r="K87" s="65"/>
      <c r="L87" s="65"/>
      <c r="M87" s="56"/>
      <c r="N87" s="65"/>
      <c r="O87" s="65"/>
      <c r="P87" s="65"/>
      <c r="Q87" s="65"/>
      <c r="R87" s="65"/>
      <c r="S87" s="65"/>
      <c r="T87" s="65"/>
    </row>
    <row r="88" spans="1:20" x14ac:dyDescent="0.7">
      <c r="A88" s="56"/>
      <c r="B88" s="65"/>
      <c r="C88" s="56"/>
      <c r="D88" s="56"/>
      <c r="E88" s="56"/>
      <c r="F88" s="65"/>
      <c r="G88" s="142"/>
      <c r="H88" s="65"/>
      <c r="I88" s="143"/>
      <c r="J88" s="65"/>
      <c r="K88" s="65"/>
      <c r="L88" s="65"/>
      <c r="M88" s="65"/>
      <c r="N88" s="65"/>
      <c r="O88" s="56"/>
      <c r="P88" s="65"/>
      <c r="Q88" s="56"/>
      <c r="R88" s="56"/>
      <c r="S88" s="65"/>
      <c r="T88" s="65"/>
    </row>
    <row r="89" spans="1:20" x14ac:dyDescent="0.7">
      <c r="A89" s="65" t="s">
        <v>146</v>
      </c>
      <c r="B89" s="65"/>
      <c r="C89" s="65"/>
      <c r="D89" s="65"/>
      <c r="E89" s="56"/>
      <c r="F89" s="65"/>
      <c r="G89" s="142"/>
      <c r="H89" s="65"/>
      <c r="I89" s="143"/>
      <c r="J89" s="65"/>
      <c r="K89" s="65"/>
      <c r="L89" s="65"/>
      <c r="M89" s="65"/>
      <c r="N89" s="65"/>
      <c r="O89" s="65" t="s">
        <v>147</v>
      </c>
      <c r="P89" s="65"/>
      <c r="Q89" s="56"/>
      <c r="R89" s="56"/>
      <c r="S89" s="65"/>
      <c r="T89" s="65"/>
    </row>
    <row r="90" spans="1:20" x14ac:dyDescent="0.7">
      <c r="A90" s="56" t="s">
        <v>148</v>
      </c>
      <c r="B90" s="56"/>
      <c r="C90" s="56"/>
      <c r="D90" s="56"/>
      <c r="E90" s="56"/>
      <c r="F90" s="56"/>
      <c r="G90" s="60"/>
      <c r="H90" s="56"/>
      <c r="I90" s="144"/>
      <c r="J90" s="56"/>
      <c r="K90" s="56"/>
      <c r="L90" s="56"/>
      <c r="M90" s="56"/>
      <c r="N90" s="56"/>
      <c r="O90" s="56" t="s">
        <v>148</v>
      </c>
      <c r="P90" s="56"/>
      <c r="Q90" s="56"/>
      <c r="R90" s="56"/>
      <c r="S90" s="56"/>
      <c r="T90" s="56"/>
    </row>
    <row r="91" spans="1:20" x14ac:dyDescent="0.7">
      <c r="A91" s="56" t="s">
        <v>149</v>
      </c>
      <c r="B91" s="56"/>
      <c r="C91" s="56"/>
      <c r="D91" s="56"/>
      <c r="E91" s="56"/>
      <c r="F91" s="56"/>
      <c r="G91" s="60"/>
      <c r="H91" s="56"/>
      <c r="I91" s="144"/>
      <c r="J91" s="56"/>
      <c r="K91" s="56"/>
      <c r="L91" s="56"/>
      <c r="M91" s="56"/>
      <c r="N91" s="56"/>
      <c r="O91" s="56" t="s">
        <v>149</v>
      </c>
      <c r="P91" s="56"/>
      <c r="Q91" s="56"/>
      <c r="R91" s="56"/>
      <c r="S91" s="56"/>
      <c r="T91" s="56"/>
    </row>
    <row r="92" spans="1:20" x14ac:dyDescent="0.7">
      <c r="A92" s="56" t="s">
        <v>150</v>
      </c>
      <c r="B92" s="56"/>
      <c r="C92" s="56"/>
      <c r="D92" s="56"/>
      <c r="E92" s="56"/>
      <c r="F92" s="56"/>
      <c r="G92" s="60"/>
      <c r="H92" s="56"/>
      <c r="I92" s="144"/>
      <c r="J92" s="56"/>
      <c r="K92" s="56"/>
      <c r="L92" s="56"/>
      <c r="M92" s="56"/>
      <c r="N92" s="56"/>
      <c r="O92" s="56" t="s">
        <v>150</v>
      </c>
      <c r="P92" s="56"/>
      <c r="Q92" s="56"/>
      <c r="R92" s="56"/>
      <c r="S92" s="56"/>
      <c r="T92" s="56"/>
    </row>
  </sheetData>
  <mergeCells count="120">
    <mergeCell ref="B1:T1"/>
    <mergeCell ref="B2:T2"/>
    <mergeCell ref="B3:T3"/>
    <mergeCell ref="B4:T4"/>
    <mergeCell ref="B5:T5"/>
    <mergeCell ref="A6:A8"/>
    <mergeCell ref="B6:C6"/>
    <mergeCell ref="E6:T6"/>
    <mergeCell ref="B7:B8"/>
    <mergeCell ref="C7:C8"/>
    <mergeCell ref="S7:S8"/>
    <mergeCell ref="T7:T8"/>
    <mergeCell ref="R7:R8"/>
    <mergeCell ref="A10:A12"/>
    <mergeCell ref="B10:B12"/>
    <mergeCell ref="C10:C12"/>
    <mergeCell ref="D10:D12"/>
    <mergeCell ref="J7:K7"/>
    <mergeCell ref="L7:L8"/>
    <mergeCell ref="M7:O7"/>
    <mergeCell ref="P7:P8"/>
    <mergeCell ref="Q7:Q8"/>
    <mergeCell ref="D7:D8"/>
    <mergeCell ref="E7:E8"/>
    <mergeCell ref="F7:F8"/>
    <mergeCell ref="G7:G8"/>
    <mergeCell ref="H7:H8"/>
    <mergeCell ref="I7:I8"/>
    <mergeCell ref="A19:A21"/>
    <mergeCell ref="B19:B21"/>
    <mergeCell ref="C19:C21"/>
    <mergeCell ref="D19:D21"/>
    <mergeCell ref="A22:A24"/>
    <mergeCell ref="B22:B24"/>
    <mergeCell ref="C22:C24"/>
    <mergeCell ref="D22:D24"/>
    <mergeCell ref="A13:A15"/>
    <mergeCell ref="B13:B15"/>
    <mergeCell ref="C13:C15"/>
    <mergeCell ref="D13:D15"/>
    <mergeCell ref="A16:A18"/>
    <mergeCell ref="B16:B18"/>
    <mergeCell ref="C16:C18"/>
    <mergeCell ref="D16:D18"/>
    <mergeCell ref="A31:A33"/>
    <mergeCell ref="B31:B33"/>
    <mergeCell ref="C31:C33"/>
    <mergeCell ref="D31:D33"/>
    <mergeCell ref="A34:A36"/>
    <mergeCell ref="B34:B36"/>
    <mergeCell ref="C34:C36"/>
    <mergeCell ref="D34:D36"/>
    <mergeCell ref="A25:A27"/>
    <mergeCell ref="B25:B27"/>
    <mergeCell ref="C25:C27"/>
    <mergeCell ref="D25:D27"/>
    <mergeCell ref="A28:A30"/>
    <mergeCell ref="B28:B30"/>
    <mergeCell ref="C28:C30"/>
    <mergeCell ref="D28:D30"/>
    <mergeCell ref="A43:A45"/>
    <mergeCell ref="B43:B45"/>
    <mergeCell ref="C43:C45"/>
    <mergeCell ref="D43:D45"/>
    <mergeCell ref="A46:A48"/>
    <mergeCell ref="B46:B48"/>
    <mergeCell ref="C46:C48"/>
    <mergeCell ref="D46:D48"/>
    <mergeCell ref="A37:A39"/>
    <mergeCell ref="B37:B39"/>
    <mergeCell ref="C37:C39"/>
    <mergeCell ref="D37:D39"/>
    <mergeCell ref="A40:A42"/>
    <mergeCell ref="B40:B42"/>
    <mergeCell ref="C40:C42"/>
    <mergeCell ref="D40:D42"/>
    <mergeCell ref="A55:A57"/>
    <mergeCell ref="B55:B57"/>
    <mergeCell ref="C55:C57"/>
    <mergeCell ref="D55:D57"/>
    <mergeCell ref="A58:A60"/>
    <mergeCell ref="B58:B60"/>
    <mergeCell ref="C58:C60"/>
    <mergeCell ref="D58:D60"/>
    <mergeCell ref="A49:A51"/>
    <mergeCell ref="B49:B51"/>
    <mergeCell ref="C49:C51"/>
    <mergeCell ref="D49:D51"/>
    <mergeCell ref="A52:A54"/>
    <mergeCell ref="B52:B54"/>
    <mergeCell ref="C52:C54"/>
    <mergeCell ref="D52:D54"/>
    <mergeCell ref="A67:A69"/>
    <mergeCell ref="B67:B69"/>
    <mergeCell ref="C67:C69"/>
    <mergeCell ref="D67:D69"/>
    <mergeCell ref="A70:A72"/>
    <mergeCell ref="B70:B72"/>
    <mergeCell ref="C70:C72"/>
    <mergeCell ref="D70:D72"/>
    <mergeCell ref="A61:A63"/>
    <mergeCell ref="B61:B63"/>
    <mergeCell ref="C61:C63"/>
    <mergeCell ref="D61:D63"/>
    <mergeCell ref="A64:A66"/>
    <mergeCell ref="B64:B66"/>
    <mergeCell ref="C64:C66"/>
    <mergeCell ref="D64:D66"/>
    <mergeCell ref="A79:A81"/>
    <mergeCell ref="B79:B81"/>
    <mergeCell ref="C79:C81"/>
    <mergeCell ref="D79:D81"/>
    <mergeCell ref="A73:A75"/>
    <mergeCell ref="B73:B75"/>
    <mergeCell ref="C73:C75"/>
    <mergeCell ref="D73:D75"/>
    <mergeCell ref="A76:A78"/>
    <mergeCell ref="B76:B78"/>
    <mergeCell ref="C76:C78"/>
    <mergeCell ref="D76:D7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72"/>
  <sheetViews>
    <sheetView view="pageBreakPreview" topLeftCell="A34" zoomScale="85" zoomScaleNormal="85" zoomScaleSheetLayoutView="85" workbookViewId="0">
      <selection activeCell="B49" sqref="B49:B50"/>
    </sheetView>
  </sheetViews>
  <sheetFormatPr defaultColWidth="8" defaultRowHeight="18" x14ac:dyDescent="0.45"/>
  <cols>
    <col min="1" max="1" width="5.109375" style="19" customWidth="1"/>
    <col min="2" max="2" width="51.44140625" style="10" customWidth="1"/>
    <col min="3" max="3" width="9.44140625" style="10" customWidth="1"/>
    <col min="4" max="4" width="12.6640625" style="10" customWidth="1"/>
    <col min="5" max="5" width="16.88671875" style="46" customWidth="1"/>
    <col min="6" max="6" width="8.6640625" style="10" customWidth="1"/>
    <col min="7" max="7" width="6.109375" style="19" customWidth="1"/>
    <col min="8" max="8" width="14" style="23" customWidth="1"/>
    <col min="9" max="9" width="14.109375" style="10" bestFit="1" customWidth="1"/>
    <col min="10" max="10" width="14" style="10" bestFit="1" customWidth="1"/>
    <col min="11" max="11" width="7.88671875" style="10" customWidth="1"/>
    <col min="12" max="12" width="13.109375" style="10" customWidth="1"/>
    <col min="13" max="13" width="9.5546875" style="10" customWidth="1"/>
    <col min="14" max="14" width="13.6640625" style="10" customWidth="1"/>
    <col min="15" max="15" width="7.109375" style="10" customWidth="1"/>
    <col min="16" max="16" width="12.5546875" style="10" customWidth="1"/>
    <col min="17" max="17" width="12.6640625" style="10" customWidth="1"/>
    <col min="18" max="18" width="11.5546875" style="10" customWidth="1"/>
    <col min="19" max="19" width="6" style="10" customWidth="1"/>
    <col min="20" max="20" width="6.5546875" style="10" customWidth="1"/>
    <col min="21" max="21" width="7.109375" style="10" customWidth="1"/>
    <col min="22" max="255" width="8" style="10"/>
    <col min="256" max="256" width="5.109375" style="10" customWidth="1"/>
    <col min="257" max="257" width="28.5546875" style="10" customWidth="1"/>
    <col min="258" max="259" width="8" style="10" customWidth="1"/>
    <col min="260" max="260" width="9.6640625" style="10" customWidth="1"/>
    <col min="261" max="261" width="10.44140625" style="10" customWidth="1"/>
    <col min="262" max="262" width="6.109375" style="10" customWidth="1"/>
    <col min="263" max="263" width="8.88671875" style="10" customWidth="1"/>
    <col min="264" max="264" width="6.6640625" style="10" customWidth="1"/>
    <col min="265" max="265" width="8" style="10" customWidth="1"/>
    <col min="266" max="266" width="7.88671875" style="10" customWidth="1"/>
    <col min="267" max="272" width="8" style="10" customWidth="1"/>
    <col min="273" max="273" width="6.6640625" style="10" customWidth="1"/>
    <col min="274" max="274" width="6.5546875" style="10" customWidth="1"/>
    <col min="275" max="275" width="8.6640625" style="10" customWidth="1"/>
    <col min="276" max="276" width="9.33203125" style="10" customWidth="1"/>
    <col min="277" max="511" width="8" style="10"/>
    <col min="512" max="512" width="5.109375" style="10" customWidth="1"/>
    <col min="513" max="513" width="28.5546875" style="10" customWidth="1"/>
    <col min="514" max="515" width="8" style="10" customWidth="1"/>
    <col min="516" max="516" width="9.6640625" style="10" customWidth="1"/>
    <col min="517" max="517" width="10.44140625" style="10" customWidth="1"/>
    <col min="518" max="518" width="6.109375" style="10" customWidth="1"/>
    <col min="519" max="519" width="8.88671875" style="10" customWidth="1"/>
    <col min="520" max="520" width="6.6640625" style="10" customWidth="1"/>
    <col min="521" max="521" width="8" style="10" customWidth="1"/>
    <col min="522" max="522" width="7.88671875" style="10" customWidth="1"/>
    <col min="523" max="528" width="8" style="10" customWidth="1"/>
    <col min="529" max="529" width="6.6640625" style="10" customWidth="1"/>
    <col min="530" max="530" width="6.5546875" style="10" customWidth="1"/>
    <col min="531" max="531" width="8.6640625" style="10" customWidth="1"/>
    <col min="532" max="532" width="9.33203125" style="10" customWidth="1"/>
    <col min="533" max="767" width="8" style="10"/>
    <col min="768" max="768" width="5.109375" style="10" customWidth="1"/>
    <col min="769" max="769" width="28.5546875" style="10" customWidth="1"/>
    <col min="770" max="771" width="8" style="10" customWidth="1"/>
    <col min="772" max="772" width="9.6640625" style="10" customWidth="1"/>
    <col min="773" max="773" width="10.44140625" style="10" customWidth="1"/>
    <col min="774" max="774" width="6.109375" style="10" customWidth="1"/>
    <col min="775" max="775" width="8.88671875" style="10" customWidth="1"/>
    <col min="776" max="776" width="6.6640625" style="10" customWidth="1"/>
    <col min="777" max="777" width="8" style="10" customWidth="1"/>
    <col min="778" max="778" width="7.88671875" style="10" customWidth="1"/>
    <col min="779" max="784" width="8" style="10" customWidth="1"/>
    <col min="785" max="785" width="6.6640625" style="10" customWidth="1"/>
    <col min="786" max="786" width="6.5546875" style="10" customWidth="1"/>
    <col min="787" max="787" width="8.6640625" style="10" customWidth="1"/>
    <col min="788" max="788" width="9.33203125" style="10" customWidth="1"/>
    <col min="789" max="1023" width="8" style="10"/>
    <col min="1024" max="1024" width="5.109375" style="10" customWidth="1"/>
    <col min="1025" max="1025" width="28.5546875" style="10" customWidth="1"/>
    <col min="1026" max="1027" width="8" style="10" customWidth="1"/>
    <col min="1028" max="1028" width="9.6640625" style="10" customWidth="1"/>
    <col min="1029" max="1029" width="10.44140625" style="10" customWidth="1"/>
    <col min="1030" max="1030" width="6.109375" style="10" customWidth="1"/>
    <col min="1031" max="1031" width="8.88671875" style="10" customWidth="1"/>
    <col min="1032" max="1032" width="6.6640625" style="10" customWidth="1"/>
    <col min="1033" max="1033" width="8" style="10" customWidth="1"/>
    <col min="1034" max="1034" width="7.88671875" style="10" customWidth="1"/>
    <col min="1035" max="1040" width="8" style="10" customWidth="1"/>
    <col min="1041" max="1041" width="6.6640625" style="10" customWidth="1"/>
    <col min="1042" max="1042" width="6.5546875" style="10" customWidth="1"/>
    <col min="1043" max="1043" width="8.6640625" style="10" customWidth="1"/>
    <col min="1044" max="1044" width="9.33203125" style="10" customWidth="1"/>
    <col min="1045" max="1279" width="8" style="10"/>
    <col min="1280" max="1280" width="5.109375" style="10" customWidth="1"/>
    <col min="1281" max="1281" width="28.5546875" style="10" customWidth="1"/>
    <col min="1282" max="1283" width="8" style="10" customWidth="1"/>
    <col min="1284" max="1284" width="9.6640625" style="10" customWidth="1"/>
    <col min="1285" max="1285" width="10.44140625" style="10" customWidth="1"/>
    <col min="1286" max="1286" width="6.109375" style="10" customWidth="1"/>
    <col min="1287" max="1287" width="8.88671875" style="10" customWidth="1"/>
    <col min="1288" max="1288" width="6.6640625" style="10" customWidth="1"/>
    <col min="1289" max="1289" width="8" style="10" customWidth="1"/>
    <col min="1290" max="1290" width="7.88671875" style="10" customWidth="1"/>
    <col min="1291" max="1296" width="8" style="10" customWidth="1"/>
    <col min="1297" max="1297" width="6.6640625" style="10" customWidth="1"/>
    <col min="1298" max="1298" width="6.5546875" style="10" customWidth="1"/>
    <col min="1299" max="1299" width="8.6640625" style="10" customWidth="1"/>
    <col min="1300" max="1300" width="9.33203125" style="10" customWidth="1"/>
    <col min="1301" max="1535" width="8" style="10"/>
    <col min="1536" max="1536" width="5.109375" style="10" customWidth="1"/>
    <col min="1537" max="1537" width="28.5546875" style="10" customWidth="1"/>
    <col min="1538" max="1539" width="8" style="10" customWidth="1"/>
    <col min="1540" max="1540" width="9.6640625" style="10" customWidth="1"/>
    <col min="1541" max="1541" width="10.44140625" style="10" customWidth="1"/>
    <col min="1542" max="1542" width="6.109375" style="10" customWidth="1"/>
    <col min="1543" max="1543" width="8.88671875" style="10" customWidth="1"/>
    <col min="1544" max="1544" width="6.6640625" style="10" customWidth="1"/>
    <col min="1545" max="1545" width="8" style="10" customWidth="1"/>
    <col min="1546" max="1546" width="7.88671875" style="10" customWidth="1"/>
    <col min="1547" max="1552" width="8" style="10" customWidth="1"/>
    <col min="1553" max="1553" width="6.6640625" style="10" customWidth="1"/>
    <col min="1554" max="1554" width="6.5546875" style="10" customWidth="1"/>
    <col min="1555" max="1555" width="8.6640625" style="10" customWidth="1"/>
    <col min="1556" max="1556" width="9.33203125" style="10" customWidth="1"/>
    <col min="1557" max="1791" width="8" style="10"/>
    <col min="1792" max="1792" width="5.109375" style="10" customWidth="1"/>
    <col min="1793" max="1793" width="28.5546875" style="10" customWidth="1"/>
    <col min="1794" max="1795" width="8" style="10" customWidth="1"/>
    <col min="1796" max="1796" width="9.6640625" style="10" customWidth="1"/>
    <col min="1797" max="1797" width="10.44140625" style="10" customWidth="1"/>
    <col min="1798" max="1798" width="6.109375" style="10" customWidth="1"/>
    <col min="1799" max="1799" width="8.88671875" style="10" customWidth="1"/>
    <col min="1800" max="1800" width="6.6640625" style="10" customWidth="1"/>
    <col min="1801" max="1801" width="8" style="10" customWidth="1"/>
    <col min="1802" max="1802" width="7.88671875" style="10" customWidth="1"/>
    <col min="1803" max="1808" width="8" style="10" customWidth="1"/>
    <col min="1809" max="1809" width="6.6640625" style="10" customWidth="1"/>
    <col min="1810" max="1810" width="6.5546875" style="10" customWidth="1"/>
    <col min="1811" max="1811" width="8.6640625" style="10" customWidth="1"/>
    <col min="1812" max="1812" width="9.33203125" style="10" customWidth="1"/>
    <col min="1813" max="2047" width="8" style="10"/>
    <col min="2048" max="2048" width="5.109375" style="10" customWidth="1"/>
    <col min="2049" max="2049" width="28.5546875" style="10" customWidth="1"/>
    <col min="2050" max="2051" width="8" style="10" customWidth="1"/>
    <col min="2052" max="2052" width="9.6640625" style="10" customWidth="1"/>
    <col min="2053" max="2053" width="10.44140625" style="10" customWidth="1"/>
    <col min="2054" max="2054" width="6.109375" style="10" customWidth="1"/>
    <col min="2055" max="2055" width="8.88671875" style="10" customWidth="1"/>
    <col min="2056" max="2056" width="6.6640625" style="10" customWidth="1"/>
    <col min="2057" max="2057" width="8" style="10" customWidth="1"/>
    <col min="2058" max="2058" width="7.88671875" style="10" customWidth="1"/>
    <col min="2059" max="2064" width="8" style="10" customWidth="1"/>
    <col min="2065" max="2065" width="6.6640625" style="10" customWidth="1"/>
    <col min="2066" max="2066" width="6.5546875" style="10" customWidth="1"/>
    <col min="2067" max="2067" width="8.6640625" style="10" customWidth="1"/>
    <col min="2068" max="2068" width="9.33203125" style="10" customWidth="1"/>
    <col min="2069" max="2303" width="8" style="10"/>
    <col min="2304" max="2304" width="5.109375" style="10" customWidth="1"/>
    <col min="2305" max="2305" width="28.5546875" style="10" customWidth="1"/>
    <col min="2306" max="2307" width="8" style="10" customWidth="1"/>
    <col min="2308" max="2308" width="9.6640625" style="10" customWidth="1"/>
    <col min="2309" max="2309" width="10.44140625" style="10" customWidth="1"/>
    <col min="2310" max="2310" width="6.109375" style="10" customWidth="1"/>
    <col min="2311" max="2311" width="8.88671875" style="10" customWidth="1"/>
    <col min="2312" max="2312" width="6.6640625" style="10" customWidth="1"/>
    <col min="2313" max="2313" width="8" style="10" customWidth="1"/>
    <col min="2314" max="2314" width="7.88671875" style="10" customWidth="1"/>
    <col min="2315" max="2320" width="8" style="10" customWidth="1"/>
    <col min="2321" max="2321" width="6.6640625" style="10" customWidth="1"/>
    <col min="2322" max="2322" width="6.5546875" style="10" customWidth="1"/>
    <col min="2323" max="2323" width="8.6640625" style="10" customWidth="1"/>
    <col min="2324" max="2324" width="9.33203125" style="10" customWidth="1"/>
    <col min="2325" max="2559" width="8" style="10"/>
    <col min="2560" max="2560" width="5.109375" style="10" customWidth="1"/>
    <col min="2561" max="2561" width="28.5546875" style="10" customWidth="1"/>
    <col min="2562" max="2563" width="8" style="10" customWidth="1"/>
    <col min="2564" max="2564" width="9.6640625" style="10" customWidth="1"/>
    <col min="2565" max="2565" width="10.44140625" style="10" customWidth="1"/>
    <col min="2566" max="2566" width="6.109375" style="10" customWidth="1"/>
    <col min="2567" max="2567" width="8.88671875" style="10" customWidth="1"/>
    <col min="2568" max="2568" width="6.6640625" style="10" customWidth="1"/>
    <col min="2569" max="2569" width="8" style="10" customWidth="1"/>
    <col min="2570" max="2570" width="7.88671875" style="10" customWidth="1"/>
    <col min="2571" max="2576" width="8" style="10" customWidth="1"/>
    <col min="2577" max="2577" width="6.6640625" style="10" customWidth="1"/>
    <col min="2578" max="2578" width="6.5546875" style="10" customWidth="1"/>
    <col min="2579" max="2579" width="8.6640625" style="10" customWidth="1"/>
    <col min="2580" max="2580" width="9.33203125" style="10" customWidth="1"/>
    <col min="2581" max="2815" width="8" style="10"/>
    <col min="2816" max="2816" width="5.109375" style="10" customWidth="1"/>
    <col min="2817" max="2817" width="28.5546875" style="10" customWidth="1"/>
    <col min="2818" max="2819" width="8" style="10" customWidth="1"/>
    <col min="2820" max="2820" width="9.6640625" style="10" customWidth="1"/>
    <col min="2821" max="2821" width="10.44140625" style="10" customWidth="1"/>
    <col min="2822" max="2822" width="6.109375" style="10" customWidth="1"/>
    <col min="2823" max="2823" width="8.88671875" style="10" customWidth="1"/>
    <col min="2824" max="2824" width="6.6640625" style="10" customWidth="1"/>
    <col min="2825" max="2825" width="8" style="10" customWidth="1"/>
    <col min="2826" max="2826" width="7.88671875" style="10" customWidth="1"/>
    <col min="2827" max="2832" width="8" style="10" customWidth="1"/>
    <col min="2833" max="2833" width="6.6640625" style="10" customWidth="1"/>
    <col min="2834" max="2834" width="6.5546875" style="10" customWidth="1"/>
    <col min="2835" max="2835" width="8.6640625" style="10" customWidth="1"/>
    <col min="2836" max="2836" width="9.33203125" style="10" customWidth="1"/>
    <col min="2837" max="3071" width="8" style="10"/>
    <col min="3072" max="3072" width="5.109375" style="10" customWidth="1"/>
    <col min="3073" max="3073" width="28.5546875" style="10" customWidth="1"/>
    <col min="3074" max="3075" width="8" style="10" customWidth="1"/>
    <col min="3076" max="3076" width="9.6640625" style="10" customWidth="1"/>
    <col min="3077" max="3077" width="10.44140625" style="10" customWidth="1"/>
    <col min="3078" max="3078" width="6.109375" style="10" customWidth="1"/>
    <col min="3079" max="3079" width="8.88671875" style="10" customWidth="1"/>
    <col min="3080" max="3080" width="6.6640625" style="10" customWidth="1"/>
    <col min="3081" max="3081" width="8" style="10" customWidth="1"/>
    <col min="3082" max="3082" width="7.88671875" style="10" customWidth="1"/>
    <col min="3083" max="3088" width="8" style="10" customWidth="1"/>
    <col min="3089" max="3089" width="6.6640625" style="10" customWidth="1"/>
    <col min="3090" max="3090" width="6.5546875" style="10" customWidth="1"/>
    <col min="3091" max="3091" width="8.6640625" style="10" customWidth="1"/>
    <col min="3092" max="3092" width="9.33203125" style="10" customWidth="1"/>
    <col min="3093" max="3327" width="8" style="10"/>
    <col min="3328" max="3328" width="5.109375" style="10" customWidth="1"/>
    <col min="3329" max="3329" width="28.5546875" style="10" customWidth="1"/>
    <col min="3330" max="3331" width="8" style="10" customWidth="1"/>
    <col min="3332" max="3332" width="9.6640625" style="10" customWidth="1"/>
    <col min="3333" max="3333" width="10.44140625" style="10" customWidth="1"/>
    <col min="3334" max="3334" width="6.109375" style="10" customWidth="1"/>
    <col min="3335" max="3335" width="8.88671875" style="10" customWidth="1"/>
    <col min="3336" max="3336" width="6.6640625" style="10" customWidth="1"/>
    <col min="3337" max="3337" width="8" style="10" customWidth="1"/>
    <col min="3338" max="3338" width="7.88671875" style="10" customWidth="1"/>
    <col min="3339" max="3344" width="8" style="10" customWidth="1"/>
    <col min="3345" max="3345" width="6.6640625" style="10" customWidth="1"/>
    <col min="3346" max="3346" width="6.5546875" style="10" customWidth="1"/>
    <col min="3347" max="3347" width="8.6640625" style="10" customWidth="1"/>
    <col min="3348" max="3348" width="9.33203125" style="10" customWidth="1"/>
    <col min="3349" max="3583" width="8" style="10"/>
    <col min="3584" max="3584" width="5.109375" style="10" customWidth="1"/>
    <col min="3585" max="3585" width="28.5546875" style="10" customWidth="1"/>
    <col min="3586" max="3587" width="8" style="10" customWidth="1"/>
    <col min="3588" max="3588" width="9.6640625" style="10" customWidth="1"/>
    <col min="3589" max="3589" width="10.44140625" style="10" customWidth="1"/>
    <col min="3590" max="3590" width="6.109375" style="10" customWidth="1"/>
    <col min="3591" max="3591" width="8.88671875" style="10" customWidth="1"/>
    <col min="3592" max="3592" width="6.6640625" style="10" customWidth="1"/>
    <col min="3593" max="3593" width="8" style="10" customWidth="1"/>
    <col min="3594" max="3594" width="7.88671875" style="10" customWidth="1"/>
    <col min="3595" max="3600" width="8" style="10" customWidth="1"/>
    <col min="3601" max="3601" width="6.6640625" style="10" customWidth="1"/>
    <col min="3602" max="3602" width="6.5546875" style="10" customWidth="1"/>
    <col min="3603" max="3603" width="8.6640625" style="10" customWidth="1"/>
    <col min="3604" max="3604" width="9.33203125" style="10" customWidth="1"/>
    <col min="3605" max="3839" width="8" style="10"/>
    <col min="3840" max="3840" width="5.109375" style="10" customWidth="1"/>
    <col min="3841" max="3841" width="28.5546875" style="10" customWidth="1"/>
    <col min="3842" max="3843" width="8" style="10" customWidth="1"/>
    <col min="3844" max="3844" width="9.6640625" style="10" customWidth="1"/>
    <col min="3845" max="3845" width="10.44140625" style="10" customWidth="1"/>
    <col min="3846" max="3846" width="6.109375" style="10" customWidth="1"/>
    <col min="3847" max="3847" width="8.88671875" style="10" customWidth="1"/>
    <col min="3848" max="3848" width="6.6640625" style="10" customWidth="1"/>
    <col min="3849" max="3849" width="8" style="10" customWidth="1"/>
    <col min="3850" max="3850" width="7.88671875" style="10" customWidth="1"/>
    <col min="3851" max="3856" width="8" style="10" customWidth="1"/>
    <col min="3857" max="3857" width="6.6640625" style="10" customWidth="1"/>
    <col min="3858" max="3858" width="6.5546875" style="10" customWidth="1"/>
    <col min="3859" max="3859" width="8.6640625" style="10" customWidth="1"/>
    <col min="3860" max="3860" width="9.33203125" style="10" customWidth="1"/>
    <col min="3861" max="4095" width="8" style="10"/>
    <col min="4096" max="4096" width="5.109375" style="10" customWidth="1"/>
    <col min="4097" max="4097" width="28.5546875" style="10" customWidth="1"/>
    <col min="4098" max="4099" width="8" style="10" customWidth="1"/>
    <col min="4100" max="4100" width="9.6640625" style="10" customWidth="1"/>
    <col min="4101" max="4101" width="10.44140625" style="10" customWidth="1"/>
    <col min="4102" max="4102" width="6.109375" style="10" customWidth="1"/>
    <col min="4103" max="4103" width="8.88671875" style="10" customWidth="1"/>
    <col min="4104" max="4104" width="6.6640625" style="10" customWidth="1"/>
    <col min="4105" max="4105" width="8" style="10" customWidth="1"/>
    <col min="4106" max="4106" width="7.88671875" style="10" customWidth="1"/>
    <col min="4107" max="4112" width="8" style="10" customWidth="1"/>
    <col min="4113" max="4113" width="6.6640625" style="10" customWidth="1"/>
    <col min="4114" max="4114" width="6.5546875" style="10" customWidth="1"/>
    <col min="4115" max="4115" width="8.6640625" style="10" customWidth="1"/>
    <col min="4116" max="4116" width="9.33203125" style="10" customWidth="1"/>
    <col min="4117" max="4351" width="8" style="10"/>
    <col min="4352" max="4352" width="5.109375" style="10" customWidth="1"/>
    <col min="4353" max="4353" width="28.5546875" style="10" customWidth="1"/>
    <col min="4354" max="4355" width="8" style="10" customWidth="1"/>
    <col min="4356" max="4356" width="9.6640625" style="10" customWidth="1"/>
    <col min="4357" max="4357" width="10.44140625" style="10" customWidth="1"/>
    <col min="4358" max="4358" width="6.109375" style="10" customWidth="1"/>
    <col min="4359" max="4359" width="8.88671875" style="10" customWidth="1"/>
    <col min="4360" max="4360" width="6.6640625" style="10" customWidth="1"/>
    <col min="4361" max="4361" width="8" style="10" customWidth="1"/>
    <col min="4362" max="4362" width="7.88671875" style="10" customWidth="1"/>
    <col min="4363" max="4368" width="8" style="10" customWidth="1"/>
    <col min="4369" max="4369" width="6.6640625" style="10" customWidth="1"/>
    <col min="4370" max="4370" width="6.5546875" style="10" customWidth="1"/>
    <col min="4371" max="4371" width="8.6640625" style="10" customWidth="1"/>
    <col min="4372" max="4372" width="9.33203125" style="10" customWidth="1"/>
    <col min="4373" max="4607" width="8" style="10"/>
    <col min="4608" max="4608" width="5.109375" style="10" customWidth="1"/>
    <col min="4609" max="4609" width="28.5546875" style="10" customWidth="1"/>
    <col min="4610" max="4611" width="8" style="10" customWidth="1"/>
    <col min="4612" max="4612" width="9.6640625" style="10" customWidth="1"/>
    <col min="4613" max="4613" width="10.44140625" style="10" customWidth="1"/>
    <col min="4614" max="4614" width="6.109375" style="10" customWidth="1"/>
    <col min="4615" max="4615" width="8.88671875" style="10" customWidth="1"/>
    <col min="4616" max="4616" width="6.6640625" style="10" customWidth="1"/>
    <col min="4617" max="4617" width="8" style="10" customWidth="1"/>
    <col min="4618" max="4618" width="7.88671875" style="10" customWidth="1"/>
    <col min="4619" max="4624" width="8" style="10" customWidth="1"/>
    <col min="4625" max="4625" width="6.6640625" style="10" customWidth="1"/>
    <col min="4626" max="4626" width="6.5546875" style="10" customWidth="1"/>
    <col min="4627" max="4627" width="8.6640625" style="10" customWidth="1"/>
    <col min="4628" max="4628" width="9.33203125" style="10" customWidth="1"/>
    <col min="4629" max="4863" width="8" style="10"/>
    <col min="4864" max="4864" width="5.109375" style="10" customWidth="1"/>
    <col min="4865" max="4865" width="28.5546875" style="10" customWidth="1"/>
    <col min="4866" max="4867" width="8" style="10" customWidth="1"/>
    <col min="4868" max="4868" width="9.6640625" style="10" customWidth="1"/>
    <col min="4869" max="4869" width="10.44140625" style="10" customWidth="1"/>
    <col min="4870" max="4870" width="6.109375" style="10" customWidth="1"/>
    <col min="4871" max="4871" width="8.88671875" style="10" customWidth="1"/>
    <col min="4872" max="4872" width="6.6640625" style="10" customWidth="1"/>
    <col min="4873" max="4873" width="8" style="10" customWidth="1"/>
    <col min="4874" max="4874" width="7.88671875" style="10" customWidth="1"/>
    <col min="4875" max="4880" width="8" style="10" customWidth="1"/>
    <col min="4881" max="4881" width="6.6640625" style="10" customWidth="1"/>
    <col min="4882" max="4882" width="6.5546875" style="10" customWidth="1"/>
    <col min="4883" max="4883" width="8.6640625" style="10" customWidth="1"/>
    <col min="4884" max="4884" width="9.33203125" style="10" customWidth="1"/>
    <col min="4885" max="5119" width="8" style="10"/>
    <col min="5120" max="5120" width="5.109375" style="10" customWidth="1"/>
    <col min="5121" max="5121" width="28.5546875" style="10" customWidth="1"/>
    <col min="5122" max="5123" width="8" style="10" customWidth="1"/>
    <col min="5124" max="5124" width="9.6640625" style="10" customWidth="1"/>
    <col min="5125" max="5125" width="10.44140625" style="10" customWidth="1"/>
    <col min="5126" max="5126" width="6.109375" style="10" customWidth="1"/>
    <col min="5127" max="5127" width="8.88671875" style="10" customWidth="1"/>
    <col min="5128" max="5128" width="6.6640625" style="10" customWidth="1"/>
    <col min="5129" max="5129" width="8" style="10" customWidth="1"/>
    <col min="5130" max="5130" width="7.88671875" style="10" customWidth="1"/>
    <col min="5131" max="5136" width="8" style="10" customWidth="1"/>
    <col min="5137" max="5137" width="6.6640625" style="10" customWidth="1"/>
    <col min="5138" max="5138" width="6.5546875" style="10" customWidth="1"/>
    <col min="5139" max="5139" width="8.6640625" style="10" customWidth="1"/>
    <col min="5140" max="5140" width="9.33203125" style="10" customWidth="1"/>
    <col min="5141" max="5375" width="8" style="10"/>
    <col min="5376" max="5376" width="5.109375" style="10" customWidth="1"/>
    <col min="5377" max="5377" width="28.5546875" style="10" customWidth="1"/>
    <col min="5378" max="5379" width="8" style="10" customWidth="1"/>
    <col min="5380" max="5380" width="9.6640625" style="10" customWidth="1"/>
    <col min="5381" max="5381" width="10.44140625" style="10" customWidth="1"/>
    <col min="5382" max="5382" width="6.109375" style="10" customWidth="1"/>
    <col min="5383" max="5383" width="8.88671875" style="10" customWidth="1"/>
    <col min="5384" max="5384" width="6.6640625" style="10" customWidth="1"/>
    <col min="5385" max="5385" width="8" style="10" customWidth="1"/>
    <col min="5386" max="5386" width="7.88671875" style="10" customWidth="1"/>
    <col min="5387" max="5392" width="8" style="10" customWidth="1"/>
    <col min="5393" max="5393" width="6.6640625" style="10" customWidth="1"/>
    <col min="5394" max="5394" width="6.5546875" style="10" customWidth="1"/>
    <col min="5395" max="5395" width="8.6640625" style="10" customWidth="1"/>
    <col min="5396" max="5396" width="9.33203125" style="10" customWidth="1"/>
    <col min="5397" max="5631" width="8" style="10"/>
    <col min="5632" max="5632" width="5.109375" style="10" customWidth="1"/>
    <col min="5633" max="5633" width="28.5546875" style="10" customWidth="1"/>
    <col min="5634" max="5635" width="8" style="10" customWidth="1"/>
    <col min="5636" max="5636" width="9.6640625" style="10" customWidth="1"/>
    <col min="5637" max="5637" width="10.44140625" style="10" customWidth="1"/>
    <col min="5638" max="5638" width="6.109375" style="10" customWidth="1"/>
    <col min="5639" max="5639" width="8.88671875" style="10" customWidth="1"/>
    <col min="5640" max="5640" width="6.6640625" style="10" customWidth="1"/>
    <col min="5641" max="5641" width="8" style="10" customWidth="1"/>
    <col min="5642" max="5642" width="7.88671875" style="10" customWidth="1"/>
    <col min="5643" max="5648" width="8" style="10" customWidth="1"/>
    <col min="5649" max="5649" width="6.6640625" style="10" customWidth="1"/>
    <col min="5650" max="5650" width="6.5546875" style="10" customWidth="1"/>
    <col min="5651" max="5651" width="8.6640625" style="10" customWidth="1"/>
    <col min="5652" max="5652" width="9.33203125" style="10" customWidth="1"/>
    <col min="5653" max="5887" width="8" style="10"/>
    <col min="5888" max="5888" width="5.109375" style="10" customWidth="1"/>
    <col min="5889" max="5889" width="28.5546875" style="10" customWidth="1"/>
    <col min="5890" max="5891" width="8" style="10" customWidth="1"/>
    <col min="5892" max="5892" width="9.6640625" style="10" customWidth="1"/>
    <col min="5893" max="5893" width="10.44140625" style="10" customWidth="1"/>
    <col min="5894" max="5894" width="6.109375" style="10" customWidth="1"/>
    <col min="5895" max="5895" width="8.88671875" style="10" customWidth="1"/>
    <col min="5896" max="5896" width="6.6640625" style="10" customWidth="1"/>
    <col min="5897" max="5897" width="8" style="10" customWidth="1"/>
    <col min="5898" max="5898" width="7.88671875" style="10" customWidth="1"/>
    <col min="5899" max="5904" width="8" style="10" customWidth="1"/>
    <col min="5905" max="5905" width="6.6640625" style="10" customWidth="1"/>
    <col min="5906" max="5906" width="6.5546875" style="10" customWidth="1"/>
    <col min="5907" max="5907" width="8.6640625" style="10" customWidth="1"/>
    <col min="5908" max="5908" width="9.33203125" style="10" customWidth="1"/>
    <col min="5909" max="6143" width="8" style="10"/>
    <col min="6144" max="6144" width="5.109375" style="10" customWidth="1"/>
    <col min="6145" max="6145" width="28.5546875" style="10" customWidth="1"/>
    <col min="6146" max="6147" width="8" style="10" customWidth="1"/>
    <col min="6148" max="6148" width="9.6640625" style="10" customWidth="1"/>
    <col min="6149" max="6149" width="10.44140625" style="10" customWidth="1"/>
    <col min="6150" max="6150" width="6.109375" style="10" customWidth="1"/>
    <col min="6151" max="6151" width="8.88671875" style="10" customWidth="1"/>
    <col min="6152" max="6152" width="6.6640625" style="10" customWidth="1"/>
    <col min="6153" max="6153" width="8" style="10" customWidth="1"/>
    <col min="6154" max="6154" width="7.88671875" style="10" customWidth="1"/>
    <col min="6155" max="6160" width="8" style="10" customWidth="1"/>
    <col min="6161" max="6161" width="6.6640625" style="10" customWidth="1"/>
    <col min="6162" max="6162" width="6.5546875" style="10" customWidth="1"/>
    <col min="6163" max="6163" width="8.6640625" style="10" customWidth="1"/>
    <col min="6164" max="6164" width="9.33203125" style="10" customWidth="1"/>
    <col min="6165" max="6399" width="8" style="10"/>
    <col min="6400" max="6400" width="5.109375" style="10" customWidth="1"/>
    <col min="6401" max="6401" width="28.5546875" style="10" customWidth="1"/>
    <col min="6402" max="6403" width="8" style="10" customWidth="1"/>
    <col min="6404" max="6404" width="9.6640625" style="10" customWidth="1"/>
    <col min="6405" max="6405" width="10.44140625" style="10" customWidth="1"/>
    <col min="6406" max="6406" width="6.109375" style="10" customWidth="1"/>
    <col min="6407" max="6407" width="8.88671875" style="10" customWidth="1"/>
    <col min="6408" max="6408" width="6.6640625" style="10" customWidth="1"/>
    <col min="6409" max="6409" width="8" style="10" customWidth="1"/>
    <col min="6410" max="6410" width="7.88671875" style="10" customWidth="1"/>
    <col min="6411" max="6416" width="8" style="10" customWidth="1"/>
    <col min="6417" max="6417" width="6.6640625" style="10" customWidth="1"/>
    <col min="6418" max="6418" width="6.5546875" style="10" customWidth="1"/>
    <col min="6419" max="6419" width="8.6640625" style="10" customWidth="1"/>
    <col min="6420" max="6420" width="9.33203125" style="10" customWidth="1"/>
    <col min="6421" max="6655" width="8" style="10"/>
    <col min="6656" max="6656" width="5.109375" style="10" customWidth="1"/>
    <col min="6657" max="6657" width="28.5546875" style="10" customWidth="1"/>
    <col min="6658" max="6659" width="8" style="10" customWidth="1"/>
    <col min="6660" max="6660" width="9.6640625" style="10" customWidth="1"/>
    <col min="6661" max="6661" width="10.44140625" style="10" customWidth="1"/>
    <col min="6662" max="6662" width="6.109375" style="10" customWidth="1"/>
    <col min="6663" max="6663" width="8.88671875" style="10" customWidth="1"/>
    <col min="6664" max="6664" width="6.6640625" style="10" customWidth="1"/>
    <col min="6665" max="6665" width="8" style="10" customWidth="1"/>
    <col min="6666" max="6666" width="7.88671875" style="10" customWidth="1"/>
    <col min="6667" max="6672" width="8" style="10" customWidth="1"/>
    <col min="6673" max="6673" width="6.6640625" style="10" customWidth="1"/>
    <col min="6674" max="6674" width="6.5546875" style="10" customWidth="1"/>
    <col min="6675" max="6675" width="8.6640625" style="10" customWidth="1"/>
    <col min="6676" max="6676" width="9.33203125" style="10" customWidth="1"/>
    <col min="6677" max="6911" width="8" style="10"/>
    <col min="6912" max="6912" width="5.109375" style="10" customWidth="1"/>
    <col min="6913" max="6913" width="28.5546875" style="10" customWidth="1"/>
    <col min="6914" max="6915" width="8" style="10" customWidth="1"/>
    <col min="6916" max="6916" width="9.6640625" style="10" customWidth="1"/>
    <col min="6917" max="6917" width="10.44140625" style="10" customWidth="1"/>
    <col min="6918" max="6918" width="6.109375" style="10" customWidth="1"/>
    <col min="6919" max="6919" width="8.88671875" style="10" customWidth="1"/>
    <col min="6920" max="6920" width="6.6640625" style="10" customWidth="1"/>
    <col min="6921" max="6921" width="8" style="10" customWidth="1"/>
    <col min="6922" max="6922" width="7.88671875" style="10" customWidth="1"/>
    <col min="6923" max="6928" width="8" style="10" customWidth="1"/>
    <col min="6929" max="6929" width="6.6640625" style="10" customWidth="1"/>
    <col min="6930" max="6930" width="6.5546875" style="10" customWidth="1"/>
    <col min="6931" max="6931" width="8.6640625" style="10" customWidth="1"/>
    <col min="6932" max="6932" width="9.33203125" style="10" customWidth="1"/>
    <col min="6933" max="7167" width="8" style="10"/>
    <col min="7168" max="7168" width="5.109375" style="10" customWidth="1"/>
    <col min="7169" max="7169" width="28.5546875" style="10" customWidth="1"/>
    <col min="7170" max="7171" width="8" style="10" customWidth="1"/>
    <col min="7172" max="7172" width="9.6640625" style="10" customWidth="1"/>
    <col min="7173" max="7173" width="10.44140625" style="10" customWidth="1"/>
    <col min="7174" max="7174" width="6.109375" style="10" customWidth="1"/>
    <col min="7175" max="7175" width="8.88671875" style="10" customWidth="1"/>
    <col min="7176" max="7176" width="6.6640625" style="10" customWidth="1"/>
    <col min="7177" max="7177" width="8" style="10" customWidth="1"/>
    <col min="7178" max="7178" width="7.88671875" style="10" customWidth="1"/>
    <col min="7179" max="7184" width="8" style="10" customWidth="1"/>
    <col min="7185" max="7185" width="6.6640625" style="10" customWidth="1"/>
    <col min="7186" max="7186" width="6.5546875" style="10" customWidth="1"/>
    <col min="7187" max="7187" width="8.6640625" style="10" customWidth="1"/>
    <col min="7188" max="7188" width="9.33203125" style="10" customWidth="1"/>
    <col min="7189" max="7423" width="8" style="10"/>
    <col min="7424" max="7424" width="5.109375" style="10" customWidth="1"/>
    <col min="7425" max="7425" width="28.5546875" style="10" customWidth="1"/>
    <col min="7426" max="7427" width="8" style="10" customWidth="1"/>
    <col min="7428" max="7428" width="9.6640625" style="10" customWidth="1"/>
    <col min="7429" max="7429" width="10.44140625" style="10" customWidth="1"/>
    <col min="7430" max="7430" width="6.109375" style="10" customWidth="1"/>
    <col min="7431" max="7431" width="8.88671875" style="10" customWidth="1"/>
    <col min="7432" max="7432" width="6.6640625" style="10" customWidth="1"/>
    <col min="7433" max="7433" width="8" style="10" customWidth="1"/>
    <col min="7434" max="7434" width="7.88671875" style="10" customWidth="1"/>
    <col min="7435" max="7440" width="8" style="10" customWidth="1"/>
    <col min="7441" max="7441" width="6.6640625" style="10" customWidth="1"/>
    <col min="7442" max="7442" width="6.5546875" style="10" customWidth="1"/>
    <col min="7443" max="7443" width="8.6640625" style="10" customWidth="1"/>
    <col min="7444" max="7444" width="9.33203125" style="10" customWidth="1"/>
    <col min="7445" max="7679" width="8" style="10"/>
    <col min="7680" max="7680" width="5.109375" style="10" customWidth="1"/>
    <col min="7681" max="7681" width="28.5546875" style="10" customWidth="1"/>
    <col min="7682" max="7683" width="8" style="10" customWidth="1"/>
    <col min="7684" max="7684" width="9.6640625" style="10" customWidth="1"/>
    <col min="7685" max="7685" width="10.44140625" style="10" customWidth="1"/>
    <col min="7686" max="7686" width="6.109375" style="10" customWidth="1"/>
    <col min="7687" max="7687" width="8.88671875" style="10" customWidth="1"/>
    <col min="7688" max="7688" width="6.6640625" style="10" customWidth="1"/>
    <col min="7689" max="7689" width="8" style="10" customWidth="1"/>
    <col min="7690" max="7690" width="7.88671875" style="10" customWidth="1"/>
    <col min="7691" max="7696" width="8" style="10" customWidth="1"/>
    <col min="7697" max="7697" width="6.6640625" style="10" customWidth="1"/>
    <col min="7698" max="7698" width="6.5546875" style="10" customWidth="1"/>
    <col min="7699" max="7699" width="8.6640625" style="10" customWidth="1"/>
    <col min="7700" max="7700" width="9.33203125" style="10" customWidth="1"/>
    <col min="7701" max="7935" width="8" style="10"/>
    <col min="7936" max="7936" width="5.109375" style="10" customWidth="1"/>
    <col min="7937" max="7937" width="28.5546875" style="10" customWidth="1"/>
    <col min="7938" max="7939" width="8" style="10" customWidth="1"/>
    <col min="7940" max="7940" width="9.6640625" style="10" customWidth="1"/>
    <col min="7941" max="7941" width="10.44140625" style="10" customWidth="1"/>
    <col min="7942" max="7942" width="6.109375" style="10" customWidth="1"/>
    <col min="7943" max="7943" width="8.88671875" style="10" customWidth="1"/>
    <col min="7944" max="7944" width="6.6640625" style="10" customWidth="1"/>
    <col min="7945" max="7945" width="8" style="10" customWidth="1"/>
    <col min="7946" max="7946" width="7.88671875" style="10" customWidth="1"/>
    <col min="7947" max="7952" width="8" style="10" customWidth="1"/>
    <col min="7953" max="7953" width="6.6640625" style="10" customWidth="1"/>
    <col min="7954" max="7954" width="6.5546875" style="10" customWidth="1"/>
    <col min="7955" max="7955" width="8.6640625" style="10" customWidth="1"/>
    <col min="7956" max="7956" width="9.33203125" style="10" customWidth="1"/>
    <col min="7957" max="8191" width="8" style="10"/>
    <col min="8192" max="8192" width="5.109375" style="10" customWidth="1"/>
    <col min="8193" max="8193" width="28.5546875" style="10" customWidth="1"/>
    <col min="8194" max="8195" width="8" style="10" customWidth="1"/>
    <col min="8196" max="8196" width="9.6640625" style="10" customWidth="1"/>
    <col min="8197" max="8197" width="10.44140625" style="10" customWidth="1"/>
    <col min="8198" max="8198" width="6.109375" style="10" customWidth="1"/>
    <col min="8199" max="8199" width="8.88671875" style="10" customWidth="1"/>
    <col min="8200" max="8200" width="6.6640625" style="10" customWidth="1"/>
    <col min="8201" max="8201" width="8" style="10" customWidth="1"/>
    <col min="8202" max="8202" width="7.88671875" style="10" customWidth="1"/>
    <col min="8203" max="8208" width="8" style="10" customWidth="1"/>
    <col min="8209" max="8209" width="6.6640625" style="10" customWidth="1"/>
    <col min="8210" max="8210" width="6.5546875" style="10" customWidth="1"/>
    <col min="8211" max="8211" width="8.6640625" style="10" customWidth="1"/>
    <col min="8212" max="8212" width="9.33203125" style="10" customWidth="1"/>
    <col min="8213" max="8447" width="8" style="10"/>
    <col min="8448" max="8448" width="5.109375" style="10" customWidth="1"/>
    <col min="8449" max="8449" width="28.5546875" style="10" customWidth="1"/>
    <col min="8450" max="8451" width="8" style="10" customWidth="1"/>
    <col min="8452" max="8452" width="9.6640625" style="10" customWidth="1"/>
    <col min="8453" max="8453" width="10.44140625" style="10" customWidth="1"/>
    <col min="8454" max="8454" width="6.109375" style="10" customWidth="1"/>
    <col min="8455" max="8455" width="8.88671875" style="10" customWidth="1"/>
    <col min="8456" max="8456" width="6.6640625" style="10" customWidth="1"/>
    <col min="8457" max="8457" width="8" style="10" customWidth="1"/>
    <col min="8458" max="8458" width="7.88671875" style="10" customWidth="1"/>
    <col min="8459" max="8464" width="8" style="10" customWidth="1"/>
    <col min="8465" max="8465" width="6.6640625" style="10" customWidth="1"/>
    <col min="8466" max="8466" width="6.5546875" style="10" customWidth="1"/>
    <col min="8467" max="8467" width="8.6640625" style="10" customWidth="1"/>
    <col min="8468" max="8468" width="9.33203125" style="10" customWidth="1"/>
    <col min="8469" max="8703" width="8" style="10"/>
    <col min="8704" max="8704" width="5.109375" style="10" customWidth="1"/>
    <col min="8705" max="8705" width="28.5546875" style="10" customWidth="1"/>
    <col min="8706" max="8707" width="8" style="10" customWidth="1"/>
    <col min="8708" max="8708" width="9.6640625" style="10" customWidth="1"/>
    <col min="8709" max="8709" width="10.44140625" style="10" customWidth="1"/>
    <col min="8710" max="8710" width="6.109375" style="10" customWidth="1"/>
    <col min="8711" max="8711" width="8.88671875" style="10" customWidth="1"/>
    <col min="8712" max="8712" width="6.6640625" style="10" customWidth="1"/>
    <col min="8713" max="8713" width="8" style="10" customWidth="1"/>
    <col min="8714" max="8714" width="7.88671875" style="10" customWidth="1"/>
    <col min="8715" max="8720" width="8" style="10" customWidth="1"/>
    <col min="8721" max="8721" width="6.6640625" style="10" customWidth="1"/>
    <col min="8722" max="8722" width="6.5546875" style="10" customWidth="1"/>
    <col min="8723" max="8723" width="8.6640625" style="10" customWidth="1"/>
    <col min="8724" max="8724" width="9.33203125" style="10" customWidth="1"/>
    <col min="8725" max="8959" width="8" style="10"/>
    <col min="8960" max="8960" width="5.109375" style="10" customWidth="1"/>
    <col min="8961" max="8961" width="28.5546875" style="10" customWidth="1"/>
    <col min="8962" max="8963" width="8" style="10" customWidth="1"/>
    <col min="8964" max="8964" width="9.6640625" style="10" customWidth="1"/>
    <col min="8965" max="8965" width="10.44140625" style="10" customWidth="1"/>
    <col min="8966" max="8966" width="6.109375" style="10" customWidth="1"/>
    <col min="8967" max="8967" width="8.88671875" style="10" customWidth="1"/>
    <col min="8968" max="8968" width="6.6640625" style="10" customWidth="1"/>
    <col min="8969" max="8969" width="8" style="10" customWidth="1"/>
    <col min="8970" max="8970" width="7.88671875" style="10" customWidth="1"/>
    <col min="8971" max="8976" width="8" style="10" customWidth="1"/>
    <col min="8977" max="8977" width="6.6640625" style="10" customWidth="1"/>
    <col min="8978" max="8978" width="6.5546875" style="10" customWidth="1"/>
    <col min="8979" max="8979" width="8.6640625" style="10" customWidth="1"/>
    <col min="8980" max="8980" width="9.33203125" style="10" customWidth="1"/>
    <col min="8981" max="9215" width="8" style="10"/>
    <col min="9216" max="9216" width="5.109375" style="10" customWidth="1"/>
    <col min="9217" max="9217" width="28.5546875" style="10" customWidth="1"/>
    <col min="9218" max="9219" width="8" style="10" customWidth="1"/>
    <col min="9220" max="9220" width="9.6640625" style="10" customWidth="1"/>
    <col min="9221" max="9221" width="10.44140625" style="10" customWidth="1"/>
    <col min="9222" max="9222" width="6.109375" style="10" customWidth="1"/>
    <col min="9223" max="9223" width="8.88671875" style="10" customWidth="1"/>
    <col min="9224" max="9224" width="6.6640625" style="10" customWidth="1"/>
    <col min="9225" max="9225" width="8" style="10" customWidth="1"/>
    <col min="9226" max="9226" width="7.88671875" style="10" customWidth="1"/>
    <col min="9227" max="9232" width="8" style="10" customWidth="1"/>
    <col min="9233" max="9233" width="6.6640625" style="10" customWidth="1"/>
    <col min="9234" max="9234" width="6.5546875" style="10" customWidth="1"/>
    <col min="9235" max="9235" width="8.6640625" style="10" customWidth="1"/>
    <col min="9236" max="9236" width="9.33203125" style="10" customWidth="1"/>
    <col min="9237" max="9471" width="8" style="10"/>
    <col min="9472" max="9472" width="5.109375" style="10" customWidth="1"/>
    <col min="9473" max="9473" width="28.5546875" style="10" customWidth="1"/>
    <col min="9474" max="9475" width="8" style="10" customWidth="1"/>
    <col min="9476" max="9476" width="9.6640625" style="10" customWidth="1"/>
    <col min="9477" max="9477" width="10.44140625" style="10" customWidth="1"/>
    <col min="9478" max="9478" width="6.109375" style="10" customWidth="1"/>
    <col min="9479" max="9479" width="8.88671875" style="10" customWidth="1"/>
    <col min="9480" max="9480" width="6.6640625" style="10" customWidth="1"/>
    <col min="9481" max="9481" width="8" style="10" customWidth="1"/>
    <col min="9482" max="9482" width="7.88671875" style="10" customWidth="1"/>
    <col min="9483" max="9488" width="8" style="10" customWidth="1"/>
    <col min="9489" max="9489" width="6.6640625" style="10" customWidth="1"/>
    <col min="9490" max="9490" width="6.5546875" style="10" customWidth="1"/>
    <col min="9491" max="9491" width="8.6640625" style="10" customWidth="1"/>
    <col min="9492" max="9492" width="9.33203125" style="10" customWidth="1"/>
    <col min="9493" max="9727" width="8" style="10"/>
    <col min="9728" max="9728" width="5.109375" style="10" customWidth="1"/>
    <col min="9729" max="9729" width="28.5546875" style="10" customWidth="1"/>
    <col min="9730" max="9731" width="8" style="10" customWidth="1"/>
    <col min="9732" max="9732" width="9.6640625" style="10" customWidth="1"/>
    <col min="9733" max="9733" width="10.44140625" style="10" customWidth="1"/>
    <col min="9734" max="9734" width="6.109375" style="10" customWidth="1"/>
    <col min="9735" max="9735" width="8.88671875" style="10" customWidth="1"/>
    <col min="9736" max="9736" width="6.6640625" style="10" customWidth="1"/>
    <col min="9737" max="9737" width="8" style="10" customWidth="1"/>
    <col min="9738" max="9738" width="7.88671875" style="10" customWidth="1"/>
    <col min="9739" max="9744" width="8" style="10" customWidth="1"/>
    <col min="9745" max="9745" width="6.6640625" style="10" customWidth="1"/>
    <col min="9746" max="9746" width="6.5546875" style="10" customWidth="1"/>
    <col min="9747" max="9747" width="8.6640625" style="10" customWidth="1"/>
    <col min="9748" max="9748" width="9.33203125" style="10" customWidth="1"/>
    <col min="9749" max="9983" width="8" style="10"/>
    <col min="9984" max="9984" width="5.109375" style="10" customWidth="1"/>
    <col min="9985" max="9985" width="28.5546875" style="10" customWidth="1"/>
    <col min="9986" max="9987" width="8" style="10" customWidth="1"/>
    <col min="9988" max="9988" width="9.6640625" style="10" customWidth="1"/>
    <col min="9989" max="9989" width="10.44140625" style="10" customWidth="1"/>
    <col min="9990" max="9990" width="6.109375" style="10" customWidth="1"/>
    <col min="9991" max="9991" width="8.88671875" style="10" customWidth="1"/>
    <col min="9992" max="9992" width="6.6640625" style="10" customWidth="1"/>
    <col min="9993" max="9993" width="8" style="10" customWidth="1"/>
    <col min="9994" max="9994" width="7.88671875" style="10" customWidth="1"/>
    <col min="9995" max="10000" width="8" style="10" customWidth="1"/>
    <col min="10001" max="10001" width="6.6640625" style="10" customWidth="1"/>
    <col min="10002" max="10002" width="6.5546875" style="10" customWidth="1"/>
    <col min="10003" max="10003" width="8.6640625" style="10" customWidth="1"/>
    <col min="10004" max="10004" width="9.33203125" style="10" customWidth="1"/>
    <col min="10005" max="10239" width="8" style="10"/>
    <col min="10240" max="10240" width="5.109375" style="10" customWidth="1"/>
    <col min="10241" max="10241" width="28.5546875" style="10" customWidth="1"/>
    <col min="10242" max="10243" width="8" style="10" customWidth="1"/>
    <col min="10244" max="10244" width="9.6640625" style="10" customWidth="1"/>
    <col min="10245" max="10245" width="10.44140625" style="10" customWidth="1"/>
    <col min="10246" max="10246" width="6.109375" style="10" customWidth="1"/>
    <col min="10247" max="10247" width="8.88671875" style="10" customWidth="1"/>
    <col min="10248" max="10248" width="6.6640625" style="10" customWidth="1"/>
    <col min="10249" max="10249" width="8" style="10" customWidth="1"/>
    <col min="10250" max="10250" width="7.88671875" style="10" customWidth="1"/>
    <col min="10251" max="10256" width="8" style="10" customWidth="1"/>
    <col min="10257" max="10257" width="6.6640625" style="10" customWidth="1"/>
    <col min="10258" max="10258" width="6.5546875" style="10" customWidth="1"/>
    <col min="10259" max="10259" width="8.6640625" style="10" customWidth="1"/>
    <col min="10260" max="10260" width="9.33203125" style="10" customWidth="1"/>
    <col min="10261" max="10495" width="8" style="10"/>
    <col min="10496" max="10496" width="5.109375" style="10" customWidth="1"/>
    <col min="10497" max="10497" width="28.5546875" style="10" customWidth="1"/>
    <col min="10498" max="10499" width="8" style="10" customWidth="1"/>
    <col min="10500" max="10500" width="9.6640625" style="10" customWidth="1"/>
    <col min="10501" max="10501" width="10.44140625" style="10" customWidth="1"/>
    <col min="10502" max="10502" width="6.109375" style="10" customWidth="1"/>
    <col min="10503" max="10503" width="8.88671875" style="10" customWidth="1"/>
    <col min="10504" max="10504" width="6.6640625" style="10" customWidth="1"/>
    <col min="10505" max="10505" width="8" style="10" customWidth="1"/>
    <col min="10506" max="10506" width="7.88671875" style="10" customWidth="1"/>
    <col min="10507" max="10512" width="8" style="10" customWidth="1"/>
    <col min="10513" max="10513" width="6.6640625" style="10" customWidth="1"/>
    <col min="10514" max="10514" width="6.5546875" style="10" customWidth="1"/>
    <col min="10515" max="10515" width="8.6640625" style="10" customWidth="1"/>
    <col min="10516" max="10516" width="9.33203125" style="10" customWidth="1"/>
    <col min="10517" max="10751" width="8" style="10"/>
    <col min="10752" max="10752" width="5.109375" style="10" customWidth="1"/>
    <col min="10753" max="10753" width="28.5546875" style="10" customWidth="1"/>
    <col min="10754" max="10755" width="8" style="10" customWidth="1"/>
    <col min="10756" max="10756" width="9.6640625" style="10" customWidth="1"/>
    <col min="10757" max="10757" width="10.44140625" style="10" customWidth="1"/>
    <col min="10758" max="10758" width="6.109375" style="10" customWidth="1"/>
    <col min="10759" max="10759" width="8.88671875" style="10" customWidth="1"/>
    <col min="10760" max="10760" width="6.6640625" style="10" customWidth="1"/>
    <col min="10761" max="10761" width="8" style="10" customWidth="1"/>
    <col min="10762" max="10762" width="7.88671875" style="10" customWidth="1"/>
    <col min="10763" max="10768" width="8" style="10" customWidth="1"/>
    <col min="10769" max="10769" width="6.6640625" style="10" customWidth="1"/>
    <col min="10770" max="10770" width="6.5546875" style="10" customWidth="1"/>
    <col min="10771" max="10771" width="8.6640625" style="10" customWidth="1"/>
    <col min="10772" max="10772" width="9.33203125" style="10" customWidth="1"/>
    <col min="10773" max="11007" width="8" style="10"/>
    <col min="11008" max="11008" width="5.109375" style="10" customWidth="1"/>
    <col min="11009" max="11009" width="28.5546875" style="10" customWidth="1"/>
    <col min="11010" max="11011" width="8" style="10" customWidth="1"/>
    <col min="11012" max="11012" width="9.6640625" style="10" customWidth="1"/>
    <col min="11013" max="11013" width="10.44140625" style="10" customWidth="1"/>
    <col min="11014" max="11014" width="6.109375" style="10" customWidth="1"/>
    <col min="11015" max="11015" width="8.88671875" style="10" customWidth="1"/>
    <col min="11016" max="11016" width="6.6640625" style="10" customWidth="1"/>
    <col min="11017" max="11017" width="8" style="10" customWidth="1"/>
    <col min="11018" max="11018" width="7.88671875" style="10" customWidth="1"/>
    <col min="11019" max="11024" width="8" style="10" customWidth="1"/>
    <col min="11025" max="11025" width="6.6640625" style="10" customWidth="1"/>
    <col min="11026" max="11026" width="6.5546875" style="10" customWidth="1"/>
    <col min="11027" max="11027" width="8.6640625" style="10" customWidth="1"/>
    <col min="11028" max="11028" width="9.33203125" style="10" customWidth="1"/>
    <col min="11029" max="11263" width="8" style="10"/>
    <col min="11264" max="11264" width="5.109375" style="10" customWidth="1"/>
    <col min="11265" max="11265" width="28.5546875" style="10" customWidth="1"/>
    <col min="11266" max="11267" width="8" style="10" customWidth="1"/>
    <col min="11268" max="11268" width="9.6640625" style="10" customWidth="1"/>
    <col min="11269" max="11269" width="10.44140625" style="10" customWidth="1"/>
    <col min="11270" max="11270" width="6.109375" style="10" customWidth="1"/>
    <col min="11271" max="11271" width="8.88671875" style="10" customWidth="1"/>
    <col min="11272" max="11272" width="6.6640625" style="10" customWidth="1"/>
    <col min="11273" max="11273" width="8" style="10" customWidth="1"/>
    <col min="11274" max="11274" width="7.88671875" style="10" customWidth="1"/>
    <col min="11275" max="11280" width="8" style="10" customWidth="1"/>
    <col min="11281" max="11281" width="6.6640625" style="10" customWidth="1"/>
    <col min="11282" max="11282" width="6.5546875" style="10" customWidth="1"/>
    <col min="11283" max="11283" width="8.6640625" style="10" customWidth="1"/>
    <col min="11284" max="11284" width="9.33203125" style="10" customWidth="1"/>
    <col min="11285" max="11519" width="8" style="10"/>
    <col min="11520" max="11520" width="5.109375" style="10" customWidth="1"/>
    <col min="11521" max="11521" width="28.5546875" style="10" customWidth="1"/>
    <col min="11522" max="11523" width="8" style="10" customWidth="1"/>
    <col min="11524" max="11524" width="9.6640625" style="10" customWidth="1"/>
    <col min="11525" max="11525" width="10.44140625" style="10" customWidth="1"/>
    <col min="11526" max="11526" width="6.109375" style="10" customWidth="1"/>
    <col min="11527" max="11527" width="8.88671875" style="10" customWidth="1"/>
    <col min="11528" max="11528" width="6.6640625" style="10" customWidth="1"/>
    <col min="11529" max="11529" width="8" style="10" customWidth="1"/>
    <col min="11530" max="11530" width="7.88671875" style="10" customWidth="1"/>
    <col min="11531" max="11536" width="8" style="10" customWidth="1"/>
    <col min="11537" max="11537" width="6.6640625" style="10" customWidth="1"/>
    <col min="11538" max="11538" width="6.5546875" style="10" customWidth="1"/>
    <col min="11539" max="11539" width="8.6640625" style="10" customWidth="1"/>
    <col min="11540" max="11540" width="9.33203125" style="10" customWidth="1"/>
    <col min="11541" max="11775" width="8" style="10"/>
    <col min="11776" max="11776" width="5.109375" style="10" customWidth="1"/>
    <col min="11777" max="11777" width="28.5546875" style="10" customWidth="1"/>
    <col min="11778" max="11779" width="8" style="10" customWidth="1"/>
    <col min="11780" max="11780" width="9.6640625" style="10" customWidth="1"/>
    <col min="11781" max="11781" width="10.44140625" style="10" customWidth="1"/>
    <col min="11782" max="11782" width="6.109375" style="10" customWidth="1"/>
    <col min="11783" max="11783" width="8.88671875" style="10" customWidth="1"/>
    <col min="11784" max="11784" width="6.6640625" style="10" customWidth="1"/>
    <col min="11785" max="11785" width="8" style="10" customWidth="1"/>
    <col min="11786" max="11786" width="7.88671875" style="10" customWidth="1"/>
    <col min="11787" max="11792" width="8" style="10" customWidth="1"/>
    <col min="11793" max="11793" width="6.6640625" style="10" customWidth="1"/>
    <col min="11794" max="11794" width="6.5546875" style="10" customWidth="1"/>
    <col min="11795" max="11795" width="8.6640625" style="10" customWidth="1"/>
    <col min="11796" max="11796" width="9.33203125" style="10" customWidth="1"/>
    <col min="11797" max="12031" width="8" style="10"/>
    <col min="12032" max="12032" width="5.109375" style="10" customWidth="1"/>
    <col min="12033" max="12033" width="28.5546875" style="10" customWidth="1"/>
    <col min="12034" max="12035" width="8" style="10" customWidth="1"/>
    <col min="12036" max="12036" width="9.6640625" style="10" customWidth="1"/>
    <col min="12037" max="12037" width="10.44140625" style="10" customWidth="1"/>
    <col min="12038" max="12038" width="6.109375" style="10" customWidth="1"/>
    <col min="12039" max="12039" width="8.88671875" style="10" customWidth="1"/>
    <col min="12040" max="12040" width="6.6640625" style="10" customWidth="1"/>
    <col min="12041" max="12041" width="8" style="10" customWidth="1"/>
    <col min="12042" max="12042" width="7.88671875" style="10" customWidth="1"/>
    <col min="12043" max="12048" width="8" style="10" customWidth="1"/>
    <col min="12049" max="12049" width="6.6640625" style="10" customWidth="1"/>
    <col min="12050" max="12050" width="6.5546875" style="10" customWidth="1"/>
    <col min="12051" max="12051" width="8.6640625" style="10" customWidth="1"/>
    <col min="12052" max="12052" width="9.33203125" style="10" customWidth="1"/>
    <col min="12053" max="12287" width="8" style="10"/>
    <col min="12288" max="12288" width="5.109375" style="10" customWidth="1"/>
    <col min="12289" max="12289" width="28.5546875" style="10" customWidth="1"/>
    <col min="12290" max="12291" width="8" style="10" customWidth="1"/>
    <col min="12292" max="12292" width="9.6640625" style="10" customWidth="1"/>
    <col min="12293" max="12293" width="10.44140625" style="10" customWidth="1"/>
    <col min="12294" max="12294" width="6.109375" style="10" customWidth="1"/>
    <col min="12295" max="12295" width="8.88671875" style="10" customWidth="1"/>
    <col min="12296" max="12296" width="6.6640625" style="10" customWidth="1"/>
    <col min="12297" max="12297" width="8" style="10" customWidth="1"/>
    <col min="12298" max="12298" width="7.88671875" style="10" customWidth="1"/>
    <col min="12299" max="12304" width="8" style="10" customWidth="1"/>
    <col min="12305" max="12305" width="6.6640625" style="10" customWidth="1"/>
    <col min="12306" max="12306" width="6.5546875" style="10" customWidth="1"/>
    <col min="12307" max="12307" width="8.6640625" style="10" customWidth="1"/>
    <col min="12308" max="12308" width="9.33203125" style="10" customWidth="1"/>
    <col min="12309" max="12543" width="8" style="10"/>
    <col min="12544" max="12544" width="5.109375" style="10" customWidth="1"/>
    <col min="12545" max="12545" width="28.5546875" style="10" customWidth="1"/>
    <col min="12546" max="12547" width="8" style="10" customWidth="1"/>
    <col min="12548" max="12548" width="9.6640625" style="10" customWidth="1"/>
    <col min="12549" max="12549" width="10.44140625" style="10" customWidth="1"/>
    <col min="12550" max="12550" width="6.109375" style="10" customWidth="1"/>
    <col min="12551" max="12551" width="8.88671875" style="10" customWidth="1"/>
    <col min="12552" max="12552" width="6.6640625" style="10" customWidth="1"/>
    <col min="12553" max="12553" width="8" style="10" customWidth="1"/>
    <col min="12554" max="12554" width="7.88671875" style="10" customWidth="1"/>
    <col min="12555" max="12560" width="8" style="10" customWidth="1"/>
    <col min="12561" max="12561" width="6.6640625" style="10" customWidth="1"/>
    <col min="12562" max="12562" width="6.5546875" style="10" customWidth="1"/>
    <col min="12563" max="12563" width="8.6640625" style="10" customWidth="1"/>
    <col min="12564" max="12564" width="9.33203125" style="10" customWidth="1"/>
    <col min="12565" max="12799" width="8" style="10"/>
    <col min="12800" max="12800" width="5.109375" style="10" customWidth="1"/>
    <col min="12801" max="12801" width="28.5546875" style="10" customWidth="1"/>
    <col min="12802" max="12803" width="8" style="10" customWidth="1"/>
    <col min="12804" max="12804" width="9.6640625" style="10" customWidth="1"/>
    <col min="12805" max="12805" width="10.44140625" style="10" customWidth="1"/>
    <col min="12806" max="12806" width="6.109375" style="10" customWidth="1"/>
    <col min="12807" max="12807" width="8.88671875" style="10" customWidth="1"/>
    <col min="12808" max="12808" width="6.6640625" style="10" customWidth="1"/>
    <col min="12809" max="12809" width="8" style="10" customWidth="1"/>
    <col min="12810" max="12810" width="7.88671875" style="10" customWidth="1"/>
    <col min="12811" max="12816" width="8" style="10" customWidth="1"/>
    <col min="12817" max="12817" width="6.6640625" style="10" customWidth="1"/>
    <col min="12818" max="12818" width="6.5546875" style="10" customWidth="1"/>
    <col min="12819" max="12819" width="8.6640625" style="10" customWidth="1"/>
    <col min="12820" max="12820" width="9.33203125" style="10" customWidth="1"/>
    <col min="12821" max="13055" width="8" style="10"/>
    <col min="13056" max="13056" width="5.109375" style="10" customWidth="1"/>
    <col min="13057" max="13057" width="28.5546875" style="10" customWidth="1"/>
    <col min="13058" max="13059" width="8" style="10" customWidth="1"/>
    <col min="13060" max="13060" width="9.6640625" style="10" customWidth="1"/>
    <col min="13061" max="13061" width="10.44140625" style="10" customWidth="1"/>
    <col min="13062" max="13062" width="6.109375" style="10" customWidth="1"/>
    <col min="13063" max="13063" width="8.88671875" style="10" customWidth="1"/>
    <col min="13064" max="13064" width="6.6640625" style="10" customWidth="1"/>
    <col min="13065" max="13065" width="8" style="10" customWidth="1"/>
    <col min="13066" max="13066" width="7.88671875" style="10" customWidth="1"/>
    <col min="13067" max="13072" width="8" style="10" customWidth="1"/>
    <col min="13073" max="13073" width="6.6640625" style="10" customWidth="1"/>
    <col min="13074" max="13074" width="6.5546875" style="10" customWidth="1"/>
    <col min="13075" max="13075" width="8.6640625" style="10" customWidth="1"/>
    <col min="13076" max="13076" width="9.33203125" style="10" customWidth="1"/>
    <col min="13077" max="13311" width="8" style="10"/>
    <col min="13312" max="13312" width="5.109375" style="10" customWidth="1"/>
    <col min="13313" max="13313" width="28.5546875" style="10" customWidth="1"/>
    <col min="13314" max="13315" width="8" style="10" customWidth="1"/>
    <col min="13316" max="13316" width="9.6640625" style="10" customWidth="1"/>
    <col min="13317" max="13317" width="10.44140625" style="10" customWidth="1"/>
    <col min="13318" max="13318" width="6.109375" style="10" customWidth="1"/>
    <col min="13319" max="13319" width="8.88671875" style="10" customWidth="1"/>
    <col min="13320" max="13320" width="6.6640625" style="10" customWidth="1"/>
    <col min="13321" max="13321" width="8" style="10" customWidth="1"/>
    <col min="13322" max="13322" width="7.88671875" style="10" customWidth="1"/>
    <col min="13323" max="13328" width="8" style="10" customWidth="1"/>
    <col min="13329" max="13329" width="6.6640625" style="10" customWidth="1"/>
    <col min="13330" max="13330" width="6.5546875" style="10" customWidth="1"/>
    <col min="13331" max="13331" width="8.6640625" style="10" customWidth="1"/>
    <col min="13332" max="13332" width="9.33203125" style="10" customWidth="1"/>
    <col min="13333" max="13567" width="8" style="10"/>
    <col min="13568" max="13568" width="5.109375" style="10" customWidth="1"/>
    <col min="13569" max="13569" width="28.5546875" style="10" customWidth="1"/>
    <col min="13570" max="13571" width="8" style="10" customWidth="1"/>
    <col min="13572" max="13572" width="9.6640625" style="10" customWidth="1"/>
    <col min="13573" max="13573" width="10.44140625" style="10" customWidth="1"/>
    <col min="13574" max="13574" width="6.109375" style="10" customWidth="1"/>
    <col min="13575" max="13575" width="8.88671875" style="10" customWidth="1"/>
    <col min="13576" max="13576" width="6.6640625" style="10" customWidth="1"/>
    <col min="13577" max="13577" width="8" style="10" customWidth="1"/>
    <col min="13578" max="13578" width="7.88671875" style="10" customWidth="1"/>
    <col min="13579" max="13584" width="8" style="10" customWidth="1"/>
    <col min="13585" max="13585" width="6.6640625" style="10" customWidth="1"/>
    <col min="13586" max="13586" width="6.5546875" style="10" customWidth="1"/>
    <col min="13587" max="13587" width="8.6640625" style="10" customWidth="1"/>
    <col min="13588" max="13588" width="9.33203125" style="10" customWidth="1"/>
    <col min="13589" max="13823" width="8" style="10"/>
    <col min="13824" max="13824" width="5.109375" style="10" customWidth="1"/>
    <col min="13825" max="13825" width="28.5546875" style="10" customWidth="1"/>
    <col min="13826" max="13827" width="8" style="10" customWidth="1"/>
    <col min="13828" max="13828" width="9.6640625" style="10" customWidth="1"/>
    <col min="13829" max="13829" width="10.44140625" style="10" customWidth="1"/>
    <col min="13830" max="13830" width="6.109375" style="10" customWidth="1"/>
    <col min="13831" max="13831" width="8.88671875" style="10" customWidth="1"/>
    <col min="13832" max="13832" width="6.6640625" style="10" customWidth="1"/>
    <col min="13833" max="13833" width="8" style="10" customWidth="1"/>
    <col min="13834" max="13834" width="7.88671875" style="10" customWidth="1"/>
    <col min="13835" max="13840" width="8" style="10" customWidth="1"/>
    <col min="13841" max="13841" width="6.6640625" style="10" customWidth="1"/>
    <col min="13842" max="13842" width="6.5546875" style="10" customWidth="1"/>
    <col min="13843" max="13843" width="8.6640625" style="10" customWidth="1"/>
    <col min="13844" max="13844" width="9.33203125" style="10" customWidth="1"/>
    <col min="13845" max="14079" width="8" style="10"/>
    <col min="14080" max="14080" width="5.109375" style="10" customWidth="1"/>
    <col min="14081" max="14081" width="28.5546875" style="10" customWidth="1"/>
    <col min="14082" max="14083" width="8" style="10" customWidth="1"/>
    <col min="14084" max="14084" width="9.6640625" style="10" customWidth="1"/>
    <col min="14085" max="14085" width="10.44140625" style="10" customWidth="1"/>
    <col min="14086" max="14086" width="6.109375" style="10" customWidth="1"/>
    <col min="14087" max="14087" width="8.88671875" style="10" customWidth="1"/>
    <col min="14088" max="14088" width="6.6640625" style="10" customWidth="1"/>
    <col min="14089" max="14089" width="8" style="10" customWidth="1"/>
    <col min="14090" max="14090" width="7.88671875" style="10" customWidth="1"/>
    <col min="14091" max="14096" width="8" style="10" customWidth="1"/>
    <col min="14097" max="14097" width="6.6640625" style="10" customWidth="1"/>
    <col min="14098" max="14098" width="6.5546875" style="10" customWidth="1"/>
    <col min="14099" max="14099" width="8.6640625" style="10" customWidth="1"/>
    <col min="14100" max="14100" width="9.33203125" style="10" customWidth="1"/>
    <col min="14101" max="14335" width="8" style="10"/>
    <col min="14336" max="14336" width="5.109375" style="10" customWidth="1"/>
    <col min="14337" max="14337" width="28.5546875" style="10" customWidth="1"/>
    <col min="14338" max="14339" width="8" style="10" customWidth="1"/>
    <col min="14340" max="14340" width="9.6640625" style="10" customWidth="1"/>
    <col min="14341" max="14341" width="10.44140625" style="10" customWidth="1"/>
    <col min="14342" max="14342" width="6.109375" style="10" customWidth="1"/>
    <col min="14343" max="14343" width="8.88671875" style="10" customWidth="1"/>
    <col min="14344" max="14344" width="6.6640625" style="10" customWidth="1"/>
    <col min="14345" max="14345" width="8" style="10" customWidth="1"/>
    <col min="14346" max="14346" width="7.88671875" style="10" customWidth="1"/>
    <col min="14347" max="14352" width="8" style="10" customWidth="1"/>
    <col min="14353" max="14353" width="6.6640625" style="10" customWidth="1"/>
    <col min="14354" max="14354" width="6.5546875" style="10" customWidth="1"/>
    <col min="14355" max="14355" width="8.6640625" style="10" customWidth="1"/>
    <col min="14356" max="14356" width="9.33203125" style="10" customWidth="1"/>
    <col min="14357" max="14591" width="8" style="10"/>
    <col min="14592" max="14592" width="5.109375" style="10" customWidth="1"/>
    <col min="14593" max="14593" width="28.5546875" style="10" customWidth="1"/>
    <col min="14594" max="14595" width="8" style="10" customWidth="1"/>
    <col min="14596" max="14596" width="9.6640625" style="10" customWidth="1"/>
    <col min="14597" max="14597" width="10.44140625" style="10" customWidth="1"/>
    <col min="14598" max="14598" width="6.109375" style="10" customWidth="1"/>
    <col min="14599" max="14599" width="8.88671875" style="10" customWidth="1"/>
    <col min="14600" max="14600" width="6.6640625" style="10" customWidth="1"/>
    <col min="14601" max="14601" width="8" style="10" customWidth="1"/>
    <col min="14602" max="14602" width="7.88671875" style="10" customWidth="1"/>
    <col min="14603" max="14608" width="8" style="10" customWidth="1"/>
    <col min="14609" max="14609" width="6.6640625" style="10" customWidth="1"/>
    <col min="14610" max="14610" width="6.5546875" style="10" customWidth="1"/>
    <col min="14611" max="14611" width="8.6640625" style="10" customWidth="1"/>
    <col min="14612" max="14612" width="9.33203125" style="10" customWidth="1"/>
    <col min="14613" max="14847" width="8" style="10"/>
    <col min="14848" max="14848" width="5.109375" style="10" customWidth="1"/>
    <col min="14849" max="14849" width="28.5546875" style="10" customWidth="1"/>
    <col min="14850" max="14851" width="8" style="10" customWidth="1"/>
    <col min="14852" max="14852" width="9.6640625" style="10" customWidth="1"/>
    <col min="14853" max="14853" width="10.44140625" style="10" customWidth="1"/>
    <col min="14854" max="14854" width="6.109375" style="10" customWidth="1"/>
    <col min="14855" max="14855" width="8.88671875" style="10" customWidth="1"/>
    <col min="14856" max="14856" width="6.6640625" style="10" customWidth="1"/>
    <col min="14857" max="14857" width="8" style="10" customWidth="1"/>
    <col min="14858" max="14858" width="7.88671875" style="10" customWidth="1"/>
    <col min="14859" max="14864" width="8" style="10" customWidth="1"/>
    <col min="14865" max="14865" width="6.6640625" style="10" customWidth="1"/>
    <col min="14866" max="14866" width="6.5546875" style="10" customWidth="1"/>
    <col min="14867" max="14867" width="8.6640625" style="10" customWidth="1"/>
    <col min="14868" max="14868" width="9.33203125" style="10" customWidth="1"/>
    <col min="14869" max="15103" width="8" style="10"/>
    <col min="15104" max="15104" width="5.109375" style="10" customWidth="1"/>
    <col min="15105" max="15105" width="28.5546875" style="10" customWidth="1"/>
    <col min="15106" max="15107" width="8" style="10" customWidth="1"/>
    <col min="15108" max="15108" width="9.6640625" style="10" customWidth="1"/>
    <col min="15109" max="15109" width="10.44140625" style="10" customWidth="1"/>
    <col min="15110" max="15110" width="6.109375" style="10" customWidth="1"/>
    <col min="15111" max="15111" width="8.88671875" style="10" customWidth="1"/>
    <col min="15112" max="15112" width="6.6640625" style="10" customWidth="1"/>
    <col min="15113" max="15113" width="8" style="10" customWidth="1"/>
    <col min="15114" max="15114" width="7.88671875" style="10" customWidth="1"/>
    <col min="15115" max="15120" width="8" style="10" customWidth="1"/>
    <col min="15121" max="15121" width="6.6640625" style="10" customWidth="1"/>
    <col min="15122" max="15122" width="6.5546875" style="10" customWidth="1"/>
    <col min="15123" max="15123" width="8.6640625" style="10" customWidth="1"/>
    <col min="15124" max="15124" width="9.33203125" style="10" customWidth="1"/>
    <col min="15125" max="15359" width="8" style="10"/>
    <col min="15360" max="15360" width="5.109375" style="10" customWidth="1"/>
    <col min="15361" max="15361" width="28.5546875" style="10" customWidth="1"/>
    <col min="15362" max="15363" width="8" style="10" customWidth="1"/>
    <col min="15364" max="15364" width="9.6640625" style="10" customWidth="1"/>
    <col min="15365" max="15365" width="10.44140625" style="10" customWidth="1"/>
    <col min="15366" max="15366" width="6.109375" style="10" customWidth="1"/>
    <col min="15367" max="15367" width="8.88671875" style="10" customWidth="1"/>
    <col min="15368" max="15368" width="6.6640625" style="10" customWidth="1"/>
    <col min="15369" max="15369" width="8" style="10" customWidth="1"/>
    <col min="15370" max="15370" width="7.88671875" style="10" customWidth="1"/>
    <col min="15371" max="15376" width="8" style="10" customWidth="1"/>
    <col min="15377" max="15377" width="6.6640625" style="10" customWidth="1"/>
    <col min="15378" max="15378" width="6.5546875" style="10" customWidth="1"/>
    <col min="15379" max="15379" width="8.6640625" style="10" customWidth="1"/>
    <col min="15380" max="15380" width="9.33203125" style="10" customWidth="1"/>
    <col min="15381" max="15615" width="8" style="10"/>
    <col min="15616" max="15616" width="5.109375" style="10" customWidth="1"/>
    <col min="15617" max="15617" width="28.5546875" style="10" customWidth="1"/>
    <col min="15618" max="15619" width="8" style="10" customWidth="1"/>
    <col min="15620" max="15620" width="9.6640625" style="10" customWidth="1"/>
    <col min="15621" max="15621" width="10.44140625" style="10" customWidth="1"/>
    <col min="15622" max="15622" width="6.109375" style="10" customWidth="1"/>
    <col min="15623" max="15623" width="8.88671875" style="10" customWidth="1"/>
    <col min="15624" max="15624" width="6.6640625" style="10" customWidth="1"/>
    <col min="15625" max="15625" width="8" style="10" customWidth="1"/>
    <col min="15626" max="15626" width="7.88671875" style="10" customWidth="1"/>
    <col min="15627" max="15632" width="8" style="10" customWidth="1"/>
    <col min="15633" max="15633" width="6.6640625" style="10" customWidth="1"/>
    <col min="15634" max="15634" width="6.5546875" style="10" customWidth="1"/>
    <col min="15635" max="15635" width="8.6640625" style="10" customWidth="1"/>
    <col min="15636" max="15636" width="9.33203125" style="10" customWidth="1"/>
    <col min="15637" max="15871" width="8" style="10"/>
    <col min="15872" max="15872" width="5.109375" style="10" customWidth="1"/>
    <col min="15873" max="15873" width="28.5546875" style="10" customWidth="1"/>
    <col min="15874" max="15875" width="8" style="10" customWidth="1"/>
    <col min="15876" max="15876" width="9.6640625" style="10" customWidth="1"/>
    <col min="15877" max="15877" width="10.44140625" style="10" customWidth="1"/>
    <col min="15878" max="15878" width="6.109375" style="10" customWidth="1"/>
    <col min="15879" max="15879" width="8.88671875" style="10" customWidth="1"/>
    <col min="15880" max="15880" width="6.6640625" style="10" customWidth="1"/>
    <col min="15881" max="15881" width="8" style="10" customWidth="1"/>
    <col min="15882" max="15882" width="7.88671875" style="10" customWidth="1"/>
    <col min="15883" max="15888" width="8" style="10" customWidth="1"/>
    <col min="15889" max="15889" width="6.6640625" style="10" customWidth="1"/>
    <col min="15890" max="15890" width="6.5546875" style="10" customWidth="1"/>
    <col min="15891" max="15891" width="8.6640625" style="10" customWidth="1"/>
    <col min="15892" max="15892" width="9.33203125" style="10" customWidth="1"/>
    <col min="15893" max="16127" width="8" style="10"/>
    <col min="16128" max="16128" width="5.109375" style="10" customWidth="1"/>
    <col min="16129" max="16129" width="28.5546875" style="10" customWidth="1"/>
    <col min="16130" max="16131" width="8" style="10" customWidth="1"/>
    <col min="16132" max="16132" width="9.6640625" style="10" customWidth="1"/>
    <col min="16133" max="16133" width="10.44140625" style="10" customWidth="1"/>
    <col min="16134" max="16134" width="6.109375" style="10" customWidth="1"/>
    <col min="16135" max="16135" width="8.88671875" style="10" customWidth="1"/>
    <col min="16136" max="16136" width="6.6640625" style="10" customWidth="1"/>
    <col min="16137" max="16137" width="8" style="10" customWidth="1"/>
    <col min="16138" max="16138" width="7.88671875" style="10" customWidth="1"/>
    <col min="16139" max="16144" width="8" style="10" customWidth="1"/>
    <col min="16145" max="16145" width="6.6640625" style="10" customWidth="1"/>
    <col min="16146" max="16146" width="6.5546875" style="10" customWidth="1"/>
    <col min="16147" max="16147" width="8.6640625" style="10" customWidth="1"/>
    <col min="16148" max="16148" width="9.33203125" style="10" customWidth="1"/>
    <col min="16149" max="16384" width="8" style="10"/>
  </cols>
  <sheetData>
    <row r="1" spans="1:21" ht="54.75" customHeight="1" x14ac:dyDescent="0.45">
      <c r="A1" s="290" t="s">
        <v>43</v>
      </c>
      <c r="B1" s="291"/>
      <c r="C1" s="291"/>
      <c r="D1" s="291"/>
      <c r="E1" s="291"/>
      <c r="F1" s="291"/>
      <c r="G1" s="291"/>
      <c r="H1" s="291"/>
      <c r="I1" s="291"/>
      <c r="J1" s="291"/>
      <c r="K1" s="291"/>
      <c r="L1" s="291"/>
      <c r="M1" s="291"/>
      <c r="N1" s="291"/>
      <c r="O1" s="291"/>
      <c r="P1" s="291"/>
      <c r="Q1" s="291"/>
      <c r="R1" s="291"/>
      <c r="S1" s="291"/>
      <c r="T1" s="291"/>
      <c r="U1" s="291"/>
    </row>
    <row r="2" spans="1:21" ht="14.25" customHeight="1" x14ac:dyDescent="0.45">
      <c r="A2" s="33"/>
      <c r="B2" s="34"/>
      <c r="C2" s="34"/>
      <c r="D2" s="34"/>
      <c r="E2" s="47"/>
      <c r="F2" s="34"/>
      <c r="G2" s="35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</row>
    <row r="3" spans="1:21" s="12" customFormat="1" x14ac:dyDescent="0.7">
      <c r="A3" s="27"/>
      <c r="B3" s="12" t="s">
        <v>80</v>
      </c>
      <c r="E3" s="48"/>
      <c r="F3" s="292"/>
      <c r="G3" s="292"/>
      <c r="H3" s="292"/>
      <c r="I3" s="292"/>
    </row>
    <row r="4" spans="1:21" s="12" customFormat="1" ht="24.75" customHeight="1" x14ac:dyDescent="0.7">
      <c r="A4" s="27"/>
      <c r="B4" s="12" t="s">
        <v>54</v>
      </c>
      <c r="E4" s="48"/>
      <c r="F4" s="13"/>
      <c r="G4" s="36"/>
      <c r="H4" s="21"/>
      <c r="I4" s="14"/>
    </row>
    <row r="5" spans="1:21" s="12" customFormat="1" ht="24.75" customHeight="1" x14ac:dyDescent="0.7">
      <c r="A5" s="27"/>
      <c r="B5" s="12" t="s">
        <v>72</v>
      </c>
      <c r="E5" s="48"/>
      <c r="F5" s="15"/>
      <c r="G5" s="36"/>
      <c r="H5" s="21"/>
      <c r="I5" s="14"/>
    </row>
    <row r="6" spans="1:21" s="12" customFormat="1" ht="18.75" customHeight="1" x14ac:dyDescent="0.7">
      <c r="A6" s="27"/>
      <c r="B6" s="12" t="s">
        <v>82</v>
      </c>
      <c r="D6" s="293"/>
      <c r="E6" s="293"/>
      <c r="F6" s="293"/>
      <c r="G6" s="293"/>
      <c r="H6" s="293"/>
      <c r="I6" s="293"/>
      <c r="J6" s="293"/>
      <c r="K6" s="293"/>
      <c r="L6" s="293"/>
      <c r="M6" s="293"/>
      <c r="N6" s="293"/>
      <c r="O6" s="293"/>
      <c r="P6" s="293"/>
    </row>
    <row r="7" spans="1:21" s="11" customFormat="1" x14ac:dyDescent="0.7">
      <c r="A7" s="27"/>
      <c r="B7" s="11" t="s">
        <v>55</v>
      </c>
      <c r="E7" s="49"/>
      <c r="G7" s="27"/>
      <c r="H7" s="22"/>
    </row>
    <row r="8" spans="1:21" s="16" customFormat="1" ht="31.5" customHeight="1" x14ac:dyDescent="0.7">
      <c r="A8" s="294" t="s">
        <v>0</v>
      </c>
      <c r="B8" s="294" t="s">
        <v>19</v>
      </c>
      <c r="C8" s="294" t="s">
        <v>38</v>
      </c>
      <c r="D8" s="294" t="s">
        <v>20</v>
      </c>
      <c r="E8" s="295" t="s">
        <v>21</v>
      </c>
      <c r="F8" s="294" t="s">
        <v>22</v>
      </c>
      <c r="G8" s="294" t="s">
        <v>7</v>
      </c>
      <c r="H8" s="297" t="s">
        <v>4</v>
      </c>
      <c r="I8" s="294" t="s">
        <v>23</v>
      </c>
      <c r="J8" s="294"/>
      <c r="K8" s="294" t="s">
        <v>48</v>
      </c>
      <c r="L8" s="294" t="s">
        <v>47</v>
      </c>
      <c r="M8" s="294" t="s">
        <v>24</v>
      </c>
      <c r="N8" s="294" t="s">
        <v>25</v>
      </c>
      <c r="O8" s="294" t="s">
        <v>46</v>
      </c>
      <c r="P8" s="294" t="s">
        <v>26</v>
      </c>
      <c r="Q8" s="294" t="s">
        <v>27</v>
      </c>
      <c r="R8" s="294" t="s">
        <v>28</v>
      </c>
      <c r="S8" s="294" t="s">
        <v>29</v>
      </c>
      <c r="T8" s="294"/>
      <c r="U8" s="294"/>
    </row>
    <row r="9" spans="1:21" ht="86.25" customHeight="1" x14ac:dyDescent="0.45">
      <c r="A9" s="294"/>
      <c r="B9" s="294"/>
      <c r="C9" s="294"/>
      <c r="D9" s="294"/>
      <c r="E9" s="295"/>
      <c r="F9" s="294"/>
      <c r="G9" s="294"/>
      <c r="H9" s="297"/>
      <c r="I9" s="38" t="s">
        <v>30</v>
      </c>
      <c r="J9" s="38" t="s">
        <v>31</v>
      </c>
      <c r="K9" s="294"/>
      <c r="L9" s="294"/>
      <c r="M9" s="294"/>
      <c r="N9" s="294"/>
      <c r="O9" s="294"/>
      <c r="P9" s="294"/>
      <c r="Q9" s="294"/>
      <c r="R9" s="294"/>
      <c r="S9" s="38" t="s">
        <v>32</v>
      </c>
      <c r="T9" s="38" t="s">
        <v>33</v>
      </c>
      <c r="U9" s="38" t="s">
        <v>34</v>
      </c>
    </row>
    <row r="10" spans="1:21" x14ac:dyDescent="0.45">
      <c r="A10" s="7">
        <v>1</v>
      </c>
      <c r="B10" s="7">
        <v>2</v>
      </c>
      <c r="C10" s="7">
        <v>3</v>
      </c>
      <c r="D10" s="7">
        <v>4</v>
      </c>
      <c r="E10" s="50">
        <v>5</v>
      </c>
      <c r="F10" s="7">
        <v>6</v>
      </c>
      <c r="G10" s="7">
        <v>7</v>
      </c>
      <c r="H10" s="39">
        <v>9</v>
      </c>
      <c r="I10" s="7">
        <v>10</v>
      </c>
      <c r="J10" s="7">
        <v>11</v>
      </c>
      <c r="K10" s="7">
        <v>12</v>
      </c>
      <c r="L10" s="7">
        <v>13</v>
      </c>
      <c r="M10" s="7">
        <v>14</v>
      </c>
      <c r="N10" s="7">
        <v>15</v>
      </c>
      <c r="O10" s="7">
        <v>16</v>
      </c>
      <c r="P10" s="7">
        <v>17</v>
      </c>
      <c r="Q10" s="7">
        <v>18</v>
      </c>
      <c r="R10" s="7">
        <v>19</v>
      </c>
      <c r="S10" s="7">
        <v>20</v>
      </c>
      <c r="T10" s="7">
        <v>21</v>
      </c>
      <c r="U10" s="7">
        <v>22</v>
      </c>
    </row>
    <row r="11" spans="1:21" x14ac:dyDescent="0.45">
      <c r="A11" s="298">
        <v>1</v>
      </c>
      <c r="B11" s="296" t="s">
        <v>50</v>
      </c>
      <c r="C11" s="5" t="s">
        <v>37</v>
      </c>
      <c r="D11" s="40">
        <f>I11+5</f>
        <v>44053</v>
      </c>
      <c r="E11" s="50">
        <v>30000</v>
      </c>
      <c r="F11" s="8" t="s">
        <v>61</v>
      </c>
      <c r="G11" s="9">
        <v>7</v>
      </c>
      <c r="H11" s="41" t="s">
        <v>68</v>
      </c>
      <c r="I11" s="42">
        <v>44048</v>
      </c>
      <c r="J11" s="42">
        <f>D11</f>
        <v>44053</v>
      </c>
      <c r="K11" s="6"/>
      <c r="L11" s="42">
        <f>D11+1</f>
        <v>44054</v>
      </c>
      <c r="M11" s="6"/>
      <c r="N11" s="42">
        <f>L11+45</f>
        <v>44099</v>
      </c>
      <c r="O11" s="6"/>
      <c r="P11" s="42">
        <f>N11+23</f>
        <v>44122</v>
      </c>
      <c r="Q11" s="42">
        <f>P11</f>
        <v>44122</v>
      </c>
      <c r="R11" s="42">
        <f>Q11+90</f>
        <v>44212</v>
      </c>
      <c r="S11" s="8"/>
      <c r="T11" s="8"/>
      <c r="U11" s="8"/>
    </row>
    <row r="12" spans="1:21" x14ac:dyDescent="0.45">
      <c r="A12" s="298"/>
      <c r="B12" s="296"/>
      <c r="C12" s="5" t="s">
        <v>39</v>
      </c>
      <c r="D12" s="6"/>
      <c r="E12" s="50"/>
      <c r="F12" s="8"/>
      <c r="G12" s="9"/>
      <c r="H12" s="41"/>
      <c r="I12" s="6"/>
      <c r="J12" s="6"/>
      <c r="K12" s="6"/>
      <c r="L12" s="42"/>
      <c r="M12" s="6"/>
      <c r="N12" s="6"/>
      <c r="O12" s="6"/>
      <c r="P12" s="42"/>
      <c r="Q12" s="42"/>
      <c r="R12" s="42"/>
      <c r="S12" s="8"/>
      <c r="T12" s="8"/>
      <c r="U12" s="8"/>
    </row>
    <row r="13" spans="1:21" ht="30" customHeight="1" x14ac:dyDescent="0.45">
      <c r="A13" s="298">
        <v>2</v>
      </c>
      <c r="B13" s="296" t="s">
        <v>51</v>
      </c>
      <c r="C13" s="5" t="s">
        <v>37</v>
      </c>
      <c r="D13" s="42">
        <f>I13+5</f>
        <v>44071</v>
      </c>
      <c r="E13" s="50">
        <v>10000</v>
      </c>
      <c r="F13" s="8" t="s">
        <v>61</v>
      </c>
      <c r="G13" s="9">
        <v>2</v>
      </c>
      <c r="H13" s="41" t="s">
        <v>68</v>
      </c>
      <c r="I13" s="42">
        <v>44066</v>
      </c>
      <c r="J13" s="42">
        <f>D13</f>
        <v>44071</v>
      </c>
      <c r="K13" s="6"/>
      <c r="L13" s="42">
        <f>D13+1</f>
        <v>44072</v>
      </c>
      <c r="M13" s="6"/>
      <c r="N13" s="42">
        <f>L13+45</f>
        <v>44117</v>
      </c>
      <c r="O13" s="6"/>
      <c r="P13" s="42">
        <f>N13+23</f>
        <v>44140</v>
      </c>
      <c r="Q13" s="42">
        <f>P13</f>
        <v>44140</v>
      </c>
      <c r="R13" s="42">
        <f>Q13+90</f>
        <v>44230</v>
      </c>
      <c r="S13" s="8"/>
      <c r="T13" s="8"/>
      <c r="U13" s="8"/>
    </row>
    <row r="14" spans="1:21" ht="19.5" customHeight="1" x14ac:dyDescent="0.45">
      <c r="A14" s="298"/>
      <c r="B14" s="296"/>
      <c r="C14" s="5" t="s">
        <v>39</v>
      </c>
      <c r="D14" s="42"/>
      <c r="E14" s="51"/>
      <c r="F14" s="8"/>
      <c r="G14" s="20"/>
      <c r="H14" s="41"/>
      <c r="I14" s="17"/>
      <c r="J14" s="42"/>
      <c r="K14" s="17"/>
      <c r="L14" s="42"/>
      <c r="M14" s="17"/>
      <c r="N14" s="42"/>
      <c r="O14" s="17"/>
      <c r="P14" s="42"/>
      <c r="Q14" s="42"/>
      <c r="R14" s="42"/>
      <c r="S14" s="17"/>
      <c r="T14" s="17"/>
      <c r="U14" s="17"/>
    </row>
    <row r="15" spans="1:21" x14ac:dyDescent="0.45">
      <c r="A15" s="298">
        <v>3</v>
      </c>
      <c r="B15" s="300" t="s">
        <v>52</v>
      </c>
      <c r="C15" s="5" t="s">
        <v>37</v>
      </c>
      <c r="D15" s="42">
        <f t="shared" ref="D15:D49" si="0">I15+5</f>
        <v>44071</v>
      </c>
      <c r="E15" s="50">
        <v>10000</v>
      </c>
      <c r="F15" s="8" t="s">
        <v>61</v>
      </c>
      <c r="G15" s="9">
        <v>4</v>
      </c>
      <c r="H15" s="41" t="s">
        <v>68</v>
      </c>
      <c r="I15" s="42">
        <v>44066</v>
      </c>
      <c r="J15" s="42">
        <f>D15</f>
        <v>44071</v>
      </c>
      <c r="K15" s="6"/>
      <c r="L15" s="42">
        <f>D15+1</f>
        <v>44072</v>
      </c>
      <c r="M15" s="6"/>
      <c r="N15" s="42">
        <f t="shared" ref="N15:N49" si="1">L15+45</f>
        <v>44117</v>
      </c>
      <c r="O15" s="6"/>
      <c r="P15" s="42">
        <f t="shared" ref="P15:P49" si="2">N15+23</f>
        <v>44140</v>
      </c>
      <c r="Q15" s="42">
        <f t="shared" ref="Q15:Q49" si="3">P15</f>
        <v>44140</v>
      </c>
      <c r="R15" s="42">
        <f t="shared" ref="R15:R49" si="4">Q15+90</f>
        <v>44230</v>
      </c>
      <c r="S15" s="8"/>
      <c r="T15" s="8"/>
      <c r="U15" s="8"/>
    </row>
    <row r="16" spans="1:21" x14ac:dyDescent="0.45">
      <c r="A16" s="298"/>
      <c r="B16" s="300"/>
      <c r="C16" s="5" t="s">
        <v>39</v>
      </c>
      <c r="D16" s="42"/>
      <c r="E16" s="52"/>
      <c r="F16" s="8"/>
      <c r="G16" s="9"/>
      <c r="H16" s="41"/>
      <c r="I16" s="42"/>
      <c r="J16" s="42"/>
      <c r="K16" s="6"/>
      <c r="L16" s="42"/>
      <c r="M16" s="6"/>
      <c r="N16" s="42"/>
      <c r="O16" s="6"/>
      <c r="P16" s="42"/>
      <c r="Q16" s="42"/>
      <c r="R16" s="42"/>
      <c r="S16" s="8"/>
      <c r="T16" s="8"/>
      <c r="U16" s="8"/>
    </row>
    <row r="17" spans="1:21" x14ac:dyDescent="0.45">
      <c r="A17" s="298">
        <v>4</v>
      </c>
      <c r="B17" s="300" t="s">
        <v>53</v>
      </c>
      <c r="C17" s="5" t="s">
        <v>37</v>
      </c>
      <c r="D17" s="42">
        <f t="shared" si="0"/>
        <v>44071</v>
      </c>
      <c r="E17" s="50">
        <v>24994</v>
      </c>
      <c r="F17" s="8" t="s">
        <v>61</v>
      </c>
      <c r="G17" s="9">
        <v>5</v>
      </c>
      <c r="H17" s="41" t="s">
        <v>68</v>
      </c>
      <c r="I17" s="42">
        <v>44066</v>
      </c>
      <c r="J17" s="42">
        <f t="shared" ref="J17:J49" si="5">D17</f>
        <v>44071</v>
      </c>
      <c r="K17" s="6"/>
      <c r="L17" s="42">
        <f>D17+1</f>
        <v>44072</v>
      </c>
      <c r="M17" s="6"/>
      <c r="N17" s="42">
        <f t="shared" si="1"/>
        <v>44117</v>
      </c>
      <c r="O17" s="6"/>
      <c r="P17" s="42">
        <f t="shared" si="2"/>
        <v>44140</v>
      </c>
      <c r="Q17" s="42">
        <f t="shared" si="3"/>
        <v>44140</v>
      </c>
      <c r="R17" s="42">
        <f t="shared" si="4"/>
        <v>44230</v>
      </c>
      <c r="S17" s="8"/>
      <c r="T17" s="8"/>
      <c r="U17" s="8"/>
    </row>
    <row r="18" spans="1:21" x14ac:dyDescent="0.45">
      <c r="A18" s="298"/>
      <c r="B18" s="300"/>
      <c r="C18" s="5" t="s">
        <v>39</v>
      </c>
      <c r="D18" s="42"/>
      <c r="E18" s="52"/>
      <c r="F18" s="8"/>
      <c r="G18" s="9"/>
      <c r="H18" s="41"/>
      <c r="I18" s="6"/>
      <c r="J18" s="42"/>
      <c r="K18" s="6"/>
      <c r="L18" s="42"/>
      <c r="M18" s="6"/>
      <c r="N18" s="42"/>
      <c r="O18" s="6"/>
      <c r="P18" s="42"/>
      <c r="Q18" s="42"/>
      <c r="R18" s="42"/>
      <c r="S18" s="8"/>
      <c r="T18" s="8"/>
      <c r="U18" s="8"/>
    </row>
    <row r="19" spans="1:21" x14ac:dyDescent="0.45">
      <c r="A19" s="298">
        <v>5</v>
      </c>
      <c r="B19" s="300" t="s">
        <v>56</v>
      </c>
      <c r="C19" s="5" t="s">
        <v>37</v>
      </c>
      <c r="D19" s="42">
        <f t="shared" si="0"/>
        <v>44071</v>
      </c>
      <c r="E19" s="50">
        <v>1000</v>
      </c>
      <c r="F19" s="8" t="s">
        <v>61</v>
      </c>
      <c r="G19" s="9">
        <v>2</v>
      </c>
      <c r="H19" s="41" t="s">
        <v>68</v>
      </c>
      <c r="I19" s="42">
        <v>44066</v>
      </c>
      <c r="J19" s="42">
        <f t="shared" si="5"/>
        <v>44071</v>
      </c>
      <c r="K19" s="6"/>
      <c r="L19" s="42">
        <f>D19+1</f>
        <v>44072</v>
      </c>
      <c r="M19" s="6"/>
      <c r="N19" s="42">
        <f t="shared" si="1"/>
        <v>44117</v>
      </c>
      <c r="O19" s="6"/>
      <c r="P19" s="42">
        <f t="shared" si="2"/>
        <v>44140</v>
      </c>
      <c r="Q19" s="42">
        <f t="shared" si="3"/>
        <v>44140</v>
      </c>
      <c r="R19" s="42">
        <f t="shared" si="4"/>
        <v>44230</v>
      </c>
      <c r="S19" s="8"/>
      <c r="T19" s="8"/>
      <c r="U19" s="8"/>
    </row>
    <row r="20" spans="1:21" ht="15" customHeight="1" x14ac:dyDescent="0.45">
      <c r="A20" s="298"/>
      <c r="B20" s="300"/>
      <c r="C20" s="5" t="s">
        <v>39</v>
      </c>
      <c r="D20" s="42"/>
      <c r="E20" s="51"/>
      <c r="F20" s="8"/>
      <c r="G20" s="20"/>
      <c r="H20" s="41"/>
      <c r="I20" s="42"/>
      <c r="J20" s="42"/>
      <c r="K20" s="17"/>
      <c r="L20" s="42"/>
      <c r="M20" s="17"/>
      <c r="N20" s="42"/>
      <c r="O20" s="17"/>
      <c r="P20" s="42"/>
      <c r="Q20" s="42"/>
      <c r="R20" s="42"/>
      <c r="S20" s="17"/>
      <c r="T20" s="17"/>
      <c r="U20" s="17"/>
    </row>
    <row r="21" spans="1:21" ht="19.5" customHeight="1" x14ac:dyDescent="0.45">
      <c r="A21" s="298">
        <v>6</v>
      </c>
      <c r="B21" s="300" t="s">
        <v>57</v>
      </c>
      <c r="C21" s="5" t="s">
        <v>37</v>
      </c>
      <c r="D21" s="42">
        <f t="shared" si="0"/>
        <v>44073</v>
      </c>
      <c r="E21" s="53">
        <v>1000</v>
      </c>
      <c r="F21" s="8" t="s">
        <v>61</v>
      </c>
      <c r="G21" s="20">
        <v>1</v>
      </c>
      <c r="H21" s="41" t="s">
        <v>68</v>
      </c>
      <c r="I21" s="42">
        <v>44068</v>
      </c>
      <c r="J21" s="42">
        <f t="shared" si="5"/>
        <v>44073</v>
      </c>
      <c r="K21" s="17"/>
      <c r="L21" s="42">
        <f>D21+1</f>
        <v>44074</v>
      </c>
      <c r="M21" s="17"/>
      <c r="N21" s="42">
        <f t="shared" si="1"/>
        <v>44119</v>
      </c>
      <c r="O21" s="17"/>
      <c r="P21" s="42">
        <f t="shared" si="2"/>
        <v>44142</v>
      </c>
      <c r="Q21" s="42">
        <f t="shared" si="3"/>
        <v>44142</v>
      </c>
      <c r="R21" s="42">
        <f t="shared" si="4"/>
        <v>44232</v>
      </c>
      <c r="S21" s="17"/>
      <c r="T21" s="17"/>
      <c r="U21" s="17"/>
    </row>
    <row r="22" spans="1:21" ht="13.5" customHeight="1" x14ac:dyDescent="0.45">
      <c r="A22" s="298"/>
      <c r="B22" s="300"/>
      <c r="C22" s="5" t="s">
        <v>39</v>
      </c>
      <c r="D22" s="42"/>
      <c r="E22" s="51"/>
      <c r="F22" s="8"/>
      <c r="G22" s="20"/>
      <c r="H22" s="41"/>
      <c r="I22" s="42"/>
      <c r="J22" s="42"/>
      <c r="K22" s="17"/>
      <c r="L22" s="42"/>
      <c r="M22" s="17"/>
      <c r="N22" s="42"/>
      <c r="O22" s="17"/>
      <c r="P22" s="42"/>
      <c r="Q22" s="42"/>
      <c r="R22" s="42"/>
      <c r="S22" s="17"/>
      <c r="T22" s="17"/>
      <c r="U22" s="17"/>
    </row>
    <row r="23" spans="1:21" ht="22.5" customHeight="1" x14ac:dyDescent="0.45">
      <c r="A23" s="298">
        <v>7</v>
      </c>
      <c r="B23" s="300" t="s">
        <v>58</v>
      </c>
      <c r="C23" s="5" t="s">
        <v>37</v>
      </c>
      <c r="D23" s="42">
        <f t="shared" si="0"/>
        <v>44104</v>
      </c>
      <c r="E23" s="53">
        <v>50000</v>
      </c>
      <c r="F23" s="8" t="s">
        <v>61</v>
      </c>
      <c r="G23" s="20">
        <v>5</v>
      </c>
      <c r="H23" s="41" t="s">
        <v>68</v>
      </c>
      <c r="I23" s="42">
        <v>44099</v>
      </c>
      <c r="J23" s="42">
        <f t="shared" si="5"/>
        <v>44104</v>
      </c>
      <c r="K23" s="17"/>
      <c r="L23" s="42">
        <f>D23+1</f>
        <v>44105</v>
      </c>
      <c r="M23" s="17"/>
      <c r="N23" s="42">
        <f t="shared" si="1"/>
        <v>44150</v>
      </c>
      <c r="O23" s="17"/>
      <c r="P23" s="42">
        <f t="shared" si="2"/>
        <v>44173</v>
      </c>
      <c r="Q23" s="42">
        <f t="shared" si="3"/>
        <v>44173</v>
      </c>
      <c r="R23" s="42">
        <f t="shared" si="4"/>
        <v>44263</v>
      </c>
      <c r="S23" s="17"/>
      <c r="T23" s="17"/>
      <c r="U23" s="17"/>
    </row>
    <row r="24" spans="1:21" x14ac:dyDescent="0.45">
      <c r="A24" s="298"/>
      <c r="B24" s="300"/>
      <c r="C24" s="5" t="s">
        <v>39</v>
      </c>
      <c r="D24" s="42"/>
      <c r="E24" s="51"/>
      <c r="F24" s="8"/>
      <c r="G24" s="20"/>
      <c r="H24" s="41"/>
      <c r="I24" s="42"/>
      <c r="J24" s="42"/>
      <c r="K24" s="17"/>
      <c r="L24" s="42"/>
      <c r="M24" s="17"/>
      <c r="N24" s="42"/>
      <c r="O24" s="17"/>
      <c r="P24" s="42"/>
      <c r="Q24" s="42"/>
      <c r="R24" s="42"/>
      <c r="S24" s="17"/>
      <c r="T24" s="17"/>
      <c r="U24" s="17"/>
    </row>
    <row r="25" spans="1:21" ht="21.75" customHeight="1" x14ac:dyDescent="0.45">
      <c r="A25" s="298">
        <v>8</v>
      </c>
      <c r="B25" s="300" t="s">
        <v>60</v>
      </c>
      <c r="C25" s="5" t="s">
        <v>37</v>
      </c>
      <c r="D25" s="42">
        <f t="shared" si="0"/>
        <v>44104</v>
      </c>
      <c r="E25" s="53">
        <v>7000</v>
      </c>
      <c r="F25" s="8" t="s">
        <v>61</v>
      </c>
      <c r="G25" s="20">
        <v>1</v>
      </c>
      <c r="H25" s="41" t="s">
        <v>68</v>
      </c>
      <c r="I25" s="42">
        <v>44099</v>
      </c>
      <c r="J25" s="42">
        <f t="shared" si="5"/>
        <v>44104</v>
      </c>
      <c r="K25" s="17"/>
      <c r="L25" s="42">
        <f>D25+1</f>
        <v>44105</v>
      </c>
      <c r="M25" s="17"/>
      <c r="N25" s="42">
        <f t="shared" si="1"/>
        <v>44150</v>
      </c>
      <c r="O25" s="17"/>
      <c r="P25" s="42">
        <f t="shared" si="2"/>
        <v>44173</v>
      </c>
      <c r="Q25" s="42">
        <f t="shared" si="3"/>
        <v>44173</v>
      </c>
      <c r="R25" s="42">
        <f t="shared" si="4"/>
        <v>44263</v>
      </c>
      <c r="S25" s="17"/>
      <c r="T25" s="17"/>
      <c r="U25" s="17"/>
    </row>
    <row r="26" spans="1:21" ht="16.5" customHeight="1" x14ac:dyDescent="0.45">
      <c r="A26" s="298"/>
      <c r="B26" s="300"/>
      <c r="C26" s="5" t="s">
        <v>39</v>
      </c>
      <c r="D26" s="42"/>
      <c r="E26" s="51"/>
      <c r="F26" s="8"/>
      <c r="G26" s="20"/>
      <c r="H26" s="41"/>
      <c r="I26" s="42"/>
      <c r="J26" s="42"/>
      <c r="K26" s="17"/>
      <c r="L26" s="42"/>
      <c r="M26" s="17"/>
      <c r="N26" s="42"/>
      <c r="O26" s="17"/>
      <c r="P26" s="42"/>
      <c r="Q26" s="42"/>
      <c r="R26" s="42"/>
      <c r="S26" s="17"/>
      <c r="T26" s="17"/>
      <c r="U26" s="17"/>
    </row>
    <row r="27" spans="1:21" ht="23.25" customHeight="1" x14ac:dyDescent="0.45">
      <c r="A27" s="298">
        <v>9</v>
      </c>
      <c r="B27" s="300" t="s">
        <v>62</v>
      </c>
      <c r="C27" s="5" t="s">
        <v>37</v>
      </c>
      <c r="D27" s="42">
        <f t="shared" si="0"/>
        <v>44104</v>
      </c>
      <c r="E27" s="53">
        <v>3164</v>
      </c>
      <c r="F27" s="8" t="s">
        <v>61</v>
      </c>
      <c r="G27" s="20">
        <v>1</v>
      </c>
      <c r="H27" s="41" t="s">
        <v>68</v>
      </c>
      <c r="I27" s="42">
        <v>44099</v>
      </c>
      <c r="J27" s="42">
        <f t="shared" si="5"/>
        <v>44104</v>
      </c>
      <c r="K27" s="17"/>
      <c r="L27" s="42">
        <f>D27+1</f>
        <v>44105</v>
      </c>
      <c r="M27" s="17"/>
      <c r="N27" s="42">
        <f t="shared" si="1"/>
        <v>44150</v>
      </c>
      <c r="O27" s="17"/>
      <c r="P27" s="42">
        <f t="shared" si="2"/>
        <v>44173</v>
      </c>
      <c r="Q27" s="42">
        <f t="shared" si="3"/>
        <v>44173</v>
      </c>
      <c r="R27" s="42">
        <f t="shared" si="4"/>
        <v>44263</v>
      </c>
      <c r="S27" s="17"/>
      <c r="T27" s="17"/>
      <c r="U27" s="17"/>
    </row>
    <row r="28" spans="1:21" ht="26.25" customHeight="1" x14ac:dyDescent="0.45">
      <c r="A28" s="298"/>
      <c r="B28" s="300"/>
      <c r="C28" s="5" t="s">
        <v>39</v>
      </c>
      <c r="D28" s="42"/>
      <c r="E28" s="51"/>
      <c r="F28" s="8"/>
      <c r="G28" s="20"/>
      <c r="H28" s="41"/>
      <c r="I28" s="42"/>
      <c r="J28" s="42"/>
      <c r="K28" s="17"/>
      <c r="L28" s="42"/>
      <c r="M28" s="17"/>
      <c r="N28" s="42"/>
      <c r="O28" s="17"/>
      <c r="P28" s="42"/>
      <c r="Q28" s="42"/>
      <c r="R28" s="42"/>
      <c r="S28" s="17"/>
      <c r="T28" s="17"/>
      <c r="U28" s="17"/>
    </row>
    <row r="29" spans="1:21" ht="21" customHeight="1" x14ac:dyDescent="0.45">
      <c r="A29" s="298">
        <v>10</v>
      </c>
      <c r="B29" s="300" t="s">
        <v>63</v>
      </c>
      <c r="C29" s="5" t="s">
        <v>37</v>
      </c>
      <c r="D29" s="42">
        <f t="shared" si="0"/>
        <v>44104</v>
      </c>
      <c r="E29" s="53">
        <v>1100</v>
      </c>
      <c r="F29" s="8" t="s">
        <v>61</v>
      </c>
      <c r="G29" s="20">
        <v>1</v>
      </c>
      <c r="H29" s="41" t="s">
        <v>68</v>
      </c>
      <c r="I29" s="42">
        <v>44099</v>
      </c>
      <c r="J29" s="42">
        <f t="shared" si="5"/>
        <v>44104</v>
      </c>
      <c r="K29" s="17"/>
      <c r="L29" s="42">
        <f>D29+1</f>
        <v>44105</v>
      </c>
      <c r="M29" s="17"/>
      <c r="N29" s="42">
        <f t="shared" si="1"/>
        <v>44150</v>
      </c>
      <c r="O29" s="17"/>
      <c r="P29" s="42">
        <f t="shared" si="2"/>
        <v>44173</v>
      </c>
      <c r="Q29" s="42">
        <f t="shared" si="3"/>
        <v>44173</v>
      </c>
      <c r="R29" s="42">
        <f t="shared" si="4"/>
        <v>44263</v>
      </c>
      <c r="S29" s="17"/>
      <c r="T29" s="17"/>
      <c r="U29" s="17"/>
    </row>
    <row r="30" spans="1:21" x14ac:dyDescent="0.45">
      <c r="A30" s="298"/>
      <c r="B30" s="300"/>
      <c r="C30" s="5" t="s">
        <v>39</v>
      </c>
      <c r="D30" s="42"/>
      <c r="E30" s="51"/>
      <c r="F30" s="8"/>
      <c r="G30" s="20"/>
      <c r="H30" s="41"/>
      <c r="I30" s="42"/>
      <c r="J30" s="42"/>
      <c r="K30" s="17"/>
      <c r="L30" s="42"/>
      <c r="M30" s="17"/>
      <c r="N30" s="42"/>
      <c r="O30" s="17"/>
      <c r="P30" s="42"/>
      <c r="Q30" s="42"/>
      <c r="R30" s="42"/>
      <c r="S30" s="17"/>
      <c r="T30" s="17"/>
      <c r="U30" s="17"/>
    </row>
    <row r="31" spans="1:21" ht="16.5" customHeight="1" x14ac:dyDescent="0.45">
      <c r="A31" s="298">
        <v>11</v>
      </c>
      <c r="B31" s="300" t="s">
        <v>64</v>
      </c>
      <c r="C31" s="5" t="s">
        <v>37</v>
      </c>
      <c r="D31" s="42">
        <f t="shared" si="0"/>
        <v>44114</v>
      </c>
      <c r="E31" s="53">
        <v>10000</v>
      </c>
      <c r="F31" s="8" t="s">
        <v>61</v>
      </c>
      <c r="G31" s="20">
        <v>1</v>
      </c>
      <c r="H31" s="41" t="s">
        <v>68</v>
      </c>
      <c r="I31" s="42">
        <v>44109</v>
      </c>
      <c r="J31" s="42">
        <f t="shared" si="5"/>
        <v>44114</v>
      </c>
      <c r="K31" s="17"/>
      <c r="L31" s="42">
        <f>D31+1</f>
        <v>44115</v>
      </c>
      <c r="M31" s="17"/>
      <c r="N31" s="42">
        <f t="shared" si="1"/>
        <v>44160</v>
      </c>
      <c r="O31" s="17"/>
      <c r="P31" s="42">
        <f t="shared" si="2"/>
        <v>44183</v>
      </c>
      <c r="Q31" s="42">
        <f t="shared" si="3"/>
        <v>44183</v>
      </c>
      <c r="R31" s="42">
        <f t="shared" si="4"/>
        <v>44273</v>
      </c>
      <c r="S31" s="17"/>
      <c r="T31" s="17"/>
      <c r="U31" s="17"/>
    </row>
    <row r="32" spans="1:21" ht="15" customHeight="1" x14ac:dyDescent="0.45">
      <c r="A32" s="298"/>
      <c r="B32" s="300"/>
      <c r="C32" s="5" t="s">
        <v>39</v>
      </c>
      <c r="D32" s="42"/>
      <c r="E32" s="51"/>
      <c r="F32" s="8"/>
      <c r="G32" s="20"/>
      <c r="H32" s="41"/>
      <c r="I32" s="42"/>
      <c r="J32" s="42"/>
      <c r="K32" s="17"/>
      <c r="L32" s="42"/>
      <c r="M32" s="17"/>
      <c r="N32" s="42"/>
      <c r="O32" s="17"/>
      <c r="P32" s="42"/>
      <c r="Q32" s="42"/>
      <c r="R32" s="42"/>
      <c r="S32" s="17"/>
      <c r="T32" s="17"/>
      <c r="U32" s="17"/>
    </row>
    <row r="33" spans="1:21" ht="30" customHeight="1" x14ac:dyDescent="0.45">
      <c r="A33" s="298">
        <v>12</v>
      </c>
      <c r="B33" s="300" t="s">
        <v>65</v>
      </c>
      <c r="C33" s="5" t="s">
        <v>37</v>
      </c>
      <c r="D33" s="42">
        <f t="shared" si="0"/>
        <v>44116</v>
      </c>
      <c r="E33" s="53">
        <v>8000</v>
      </c>
      <c r="F33" s="8" t="s">
        <v>61</v>
      </c>
      <c r="G33" s="20">
        <v>1</v>
      </c>
      <c r="H33" s="41" t="s">
        <v>68</v>
      </c>
      <c r="I33" s="42">
        <v>44111</v>
      </c>
      <c r="J33" s="42">
        <f t="shared" si="5"/>
        <v>44116</v>
      </c>
      <c r="K33" s="17"/>
      <c r="L33" s="42">
        <f>D33+1</f>
        <v>44117</v>
      </c>
      <c r="M33" s="17"/>
      <c r="N33" s="42">
        <f t="shared" si="1"/>
        <v>44162</v>
      </c>
      <c r="O33" s="17"/>
      <c r="P33" s="42">
        <f t="shared" si="2"/>
        <v>44185</v>
      </c>
      <c r="Q33" s="42">
        <f t="shared" si="3"/>
        <v>44185</v>
      </c>
      <c r="R33" s="42">
        <f t="shared" si="4"/>
        <v>44275</v>
      </c>
      <c r="S33" s="17"/>
      <c r="T33" s="17"/>
      <c r="U33" s="17"/>
    </row>
    <row r="34" spans="1:21" x14ac:dyDescent="0.45">
      <c r="A34" s="298"/>
      <c r="B34" s="300"/>
      <c r="C34" s="5" t="s">
        <v>39</v>
      </c>
      <c r="D34" s="42"/>
      <c r="E34" s="51"/>
      <c r="F34" s="8"/>
      <c r="G34" s="20"/>
      <c r="H34" s="41"/>
      <c r="I34" s="42"/>
      <c r="J34" s="42"/>
      <c r="K34" s="17"/>
      <c r="L34" s="42"/>
      <c r="M34" s="17"/>
      <c r="N34" s="42"/>
      <c r="O34" s="17"/>
      <c r="P34" s="42"/>
      <c r="Q34" s="42"/>
      <c r="R34" s="42"/>
      <c r="S34" s="17"/>
      <c r="T34" s="17"/>
      <c r="U34" s="17"/>
    </row>
    <row r="35" spans="1:21" x14ac:dyDescent="0.45">
      <c r="A35" s="298">
        <v>13</v>
      </c>
      <c r="B35" s="300" t="s">
        <v>66</v>
      </c>
      <c r="C35" s="5" t="s">
        <v>37</v>
      </c>
      <c r="D35" s="42">
        <f t="shared" si="0"/>
        <v>44130</v>
      </c>
      <c r="E35" s="53">
        <v>1000</v>
      </c>
      <c r="F35" s="8" t="s">
        <v>61</v>
      </c>
      <c r="G35" s="20">
        <v>1</v>
      </c>
      <c r="H35" s="41" t="s">
        <v>68</v>
      </c>
      <c r="I35" s="42">
        <v>44125</v>
      </c>
      <c r="J35" s="42">
        <f t="shared" si="5"/>
        <v>44130</v>
      </c>
      <c r="K35" s="17"/>
      <c r="L35" s="42">
        <f>D35+1</f>
        <v>44131</v>
      </c>
      <c r="M35" s="17"/>
      <c r="N35" s="42">
        <f t="shared" si="1"/>
        <v>44176</v>
      </c>
      <c r="O35" s="17"/>
      <c r="P35" s="42">
        <f t="shared" si="2"/>
        <v>44199</v>
      </c>
      <c r="Q35" s="42">
        <f t="shared" si="3"/>
        <v>44199</v>
      </c>
      <c r="R35" s="42">
        <f t="shared" si="4"/>
        <v>44289</v>
      </c>
      <c r="S35" s="17"/>
      <c r="T35" s="17"/>
      <c r="U35" s="17"/>
    </row>
    <row r="36" spans="1:21" ht="16.5" customHeight="1" x14ac:dyDescent="0.45">
      <c r="A36" s="298"/>
      <c r="B36" s="300"/>
      <c r="C36" s="5" t="s">
        <v>39</v>
      </c>
      <c r="D36" s="42"/>
      <c r="E36" s="51"/>
      <c r="F36" s="8"/>
      <c r="G36" s="20"/>
      <c r="H36" s="41"/>
      <c r="I36" s="42"/>
      <c r="J36" s="42"/>
      <c r="K36" s="17"/>
      <c r="L36" s="42"/>
      <c r="M36" s="17"/>
      <c r="N36" s="42"/>
      <c r="O36" s="17"/>
      <c r="P36" s="42"/>
      <c r="Q36" s="42"/>
      <c r="R36" s="42"/>
      <c r="S36" s="17"/>
      <c r="T36" s="17"/>
      <c r="U36" s="17"/>
    </row>
    <row r="37" spans="1:21" ht="18" customHeight="1" x14ac:dyDescent="0.45">
      <c r="A37" s="298">
        <v>14</v>
      </c>
      <c r="B37" s="300" t="s">
        <v>67</v>
      </c>
      <c r="C37" s="5" t="s">
        <v>37</v>
      </c>
      <c r="D37" s="42">
        <f t="shared" si="0"/>
        <v>44130</v>
      </c>
      <c r="E37" s="53">
        <v>2000</v>
      </c>
      <c r="F37" s="8" t="s">
        <v>61</v>
      </c>
      <c r="G37" s="20">
        <v>1</v>
      </c>
      <c r="H37" s="41" t="s">
        <v>68</v>
      </c>
      <c r="I37" s="42">
        <v>44125</v>
      </c>
      <c r="J37" s="42">
        <f t="shared" si="5"/>
        <v>44130</v>
      </c>
      <c r="K37" s="17"/>
      <c r="L37" s="42">
        <f>D37+1</f>
        <v>44131</v>
      </c>
      <c r="M37" s="17"/>
      <c r="N37" s="42">
        <f t="shared" si="1"/>
        <v>44176</v>
      </c>
      <c r="O37" s="17"/>
      <c r="P37" s="42">
        <f t="shared" si="2"/>
        <v>44199</v>
      </c>
      <c r="Q37" s="42">
        <f t="shared" si="3"/>
        <v>44199</v>
      </c>
      <c r="R37" s="42">
        <f t="shared" si="4"/>
        <v>44289</v>
      </c>
      <c r="S37" s="17"/>
      <c r="T37" s="17"/>
      <c r="U37" s="17"/>
    </row>
    <row r="38" spans="1:21" x14ac:dyDescent="0.45">
      <c r="A38" s="298"/>
      <c r="B38" s="300"/>
      <c r="C38" s="5" t="s">
        <v>39</v>
      </c>
      <c r="D38" s="42" t="s">
        <v>59</v>
      </c>
      <c r="E38" s="51"/>
      <c r="F38" s="8"/>
      <c r="G38" s="20"/>
      <c r="H38" s="41"/>
      <c r="I38" s="42"/>
      <c r="J38" s="42" t="str">
        <f t="shared" si="5"/>
        <v>‍</v>
      </c>
      <c r="K38" s="17"/>
      <c r="L38" s="42"/>
      <c r="M38" s="17"/>
      <c r="N38" s="42"/>
      <c r="O38" s="17"/>
      <c r="P38" s="42"/>
      <c r="Q38" s="42"/>
      <c r="R38" s="42"/>
      <c r="S38" s="17"/>
      <c r="T38" s="17"/>
      <c r="U38" s="17"/>
    </row>
    <row r="39" spans="1:21" ht="27" customHeight="1" x14ac:dyDescent="0.45">
      <c r="A39" s="298">
        <v>15</v>
      </c>
      <c r="B39" s="300" t="s">
        <v>69</v>
      </c>
      <c r="C39" s="5" t="s">
        <v>37</v>
      </c>
      <c r="D39" s="42">
        <f t="shared" si="0"/>
        <v>44137</v>
      </c>
      <c r="E39" s="53">
        <v>10000</v>
      </c>
      <c r="F39" s="8" t="s">
        <v>61</v>
      </c>
      <c r="G39" s="20">
        <v>5</v>
      </c>
      <c r="H39" s="41" t="s">
        <v>68</v>
      </c>
      <c r="I39" s="42">
        <v>44132</v>
      </c>
      <c r="J39" s="42">
        <f t="shared" si="5"/>
        <v>44137</v>
      </c>
      <c r="K39" s="17"/>
      <c r="L39" s="42">
        <f>D39+1</f>
        <v>44138</v>
      </c>
      <c r="M39" s="17"/>
      <c r="N39" s="42">
        <f t="shared" si="1"/>
        <v>44183</v>
      </c>
      <c r="O39" s="17"/>
      <c r="P39" s="42">
        <f t="shared" si="2"/>
        <v>44206</v>
      </c>
      <c r="Q39" s="42">
        <f t="shared" si="3"/>
        <v>44206</v>
      </c>
      <c r="R39" s="42">
        <f t="shared" si="4"/>
        <v>44296</v>
      </c>
      <c r="S39" s="17"/>
      <c r="T39" s="17"/>
      <c r="U39" s="17"/>
    </row>
    <row r="40" spans="1:21" ht="20.25" customHeight="1" x14ac:dyDescent="0.45">
      <c r="A40" s="298"/>
      <c r="B40" s="300"/>
      <c r="C40" s="5" t="s">
        <v>39</v>
      </c>
      <c r="D40" s="42"/>
      <c r="E40" s="51"/>
      <c r="F40" s="8"/>
      <c r="G40" s="20"/>
      <c r="H40" s="41"/>
      <c r="I40" s="42"/>
      <c r="J40" s="42"/>
      <c r="K40" s="17"/>
      <c r="L40" s="42"/>
      <c r="M40" s="17"/>
      <c r="N40" s="42"/>
      <c r="O40" s="17"/>
      <c r="P40" s="42"/>
      <c r="Q40" s="42"/>
      <c r="R40" s="42"/>
      <c r="S40" s="17"/>
      <c r="T40" s="17"/>
      <c r="U40" s="17"/>
    </row>
    <row r="41" spans="1:21" ht="15" customHeight="1" x14ac:dyDescent="0.45">
      <c r="A41" s="301">
        <v>16</v>
      </c>
      <c r="B41" s="302" t="s">
        <v>70</v>
      </c>
      <c r="C41" s="5" t="s">
        <v>37</v>
      </c>
      <c r="D41" s="42">
        <f t="shared" si="0"/>
        <v>44137</v>
      </c>
      <c r="E41" s="53">
        <v>3000</v>
      </c>
      <c r="F41" s="8" t="s">
        <v>61</v>
      </c>
      <c r="G41" s="20">
        <v>1</v>
      </c>
      <c r="H41" s="41" t="s">
        <v>68</v>
      </c>
      <c r="I41" s="42">
        <v>44132</v>
      </c>
      <c r="J41" s="42">
        <f t="shared" si="5"/>
        <v>44137</v>
      </c>
      <c r="K41" s="17"/>
      <c r="L41" s="42">
        <f>D41+1</f>
        <v>44138</v>
      </c>
      <c r="M41" s="17"/>
      <c r="N41" s="42">
        <f t="shared" si="1"/>
        <v>44183</v>
      </c>
      <c r="O41" s="17"/>
      <c r="P41" s="42">
        <f t="shared" si="2"/>
        <v>44206</v>
      </c>
      <c r="Q41" s="42">
        <f t="shared" si="3"/>
        <v>44206</v>
      </c>
      <c r="R41" s="42">
        <f t="shared" si="4"/>
        <v>44296</v>
      </c>
      <c r="S41" s="17"/>
      <c r="T41" s="17"/>
      <c r="U41" s="17"/>
    </row>
    <row r="42" spans="1:21" ht="15" customHeight="1" x14ac:dyDescent="0.45">
      <c r="A42" s="301"/>
      <c r="B42" s="302"/>
      <c r="C42" s="5" t="s">
        <v>39</v>
      </c>
      <c r="D42" s="42"/>
      <c r="E42" s="51"/>
      <c r="F42" s="8"/>
      <c r="G42" s="20"/>
      <c r="H42" s="41"/>
      <c r="I42" s="42"/>
      <c r="J42" s="42"/>
      <c r="K42" s="17"/>
      <c r="L42" s="42"/>
      <c r="M42" s="17"/>
      <c r="N42" s="42"/>
      <c r="O42" s="17"/>
      <c r="P42" s="42"/>
      <c r="Q42" s="42"/>
      <c r="R42" s="42"/>
      <c r="S42" s="17"/>
      <c r="T42" s="17"/>
      <c r="U42" s="17"/>
    </row>
    <row r="43" spans="1:21" x14ac:dyDescent="0.45">
      <c r="A43" s="298">
        <v>17</v>
      </c>
      <c r="B43" s="300" t="s">
        <v>71</v>
      </c>
      <c r="C43" s="5" t="s">
        <v>37</v>
      </c>
      <c r="D43" s="42">
        <f t="shared" si="0"/>
        <v>44137</v>
      </c>
      <c r="E43" s="53">
        <v>1500</v>
      </c>
      <c r="F43" s="8" t="s">
        <v>61</v>
      </c>
      <c r="G43" s="20">
        <v>1</v>
      </c>
      <c r="H43" s="41" t="s">
        <v>68</v>
      </c>
      <c r="I43" s="42">
        <v>44132</v>
      </c>
      <c r="J43" s="42">
        <f t="shared" si="5"/>
        <v>44137</v>
      </c>
      <c r="K43" s="17"/>
      <c r="L43" s="42">
        <f>D43+1</f>
        <v>44138</v>
      </c>
      <c r="M43" s="17"/>
      <c r="N43" s="42">
        <f t="shared" si="1"/>
        <v>44183</v>
      </c>
      <c r="O43" s="17"/>
      <c r="P43" s="42">
        <f t="shared" si="2"/>
        <v>44206</v>
      </c>
      <c r="Q43" s="42">
        <f t="shared" si="3"/>
        <v>44206</v>
      </c>
      <c r="R43" s="42">
        <f t="shared" si="4"/>
        <v>44296</v>
      </c>
      <c r="S43" s="17"/>
      <c r="T43" s="17"/>
      <c r="U43" s="17"/>
    </row>
    <row r="44" spans="1:21" x14ac:dyDescent="0.45">
      <c r="A44" s="298"/>
      <c r="B44" s="300"/>
      <c r="C44" s="5" t="s">
        <v>39</v>
      </c>
      <c r="D44" s="42"/>
      <c r="E44" s="51"/>
      <c r="F44" s="8"/>
      <c r="G44" s="20"/>
      <c r="H44" s="41"/>
      <c r="I44" s="42"/>
      <c r="J44" s="42"/>
      <c r="K44" s="17"/>
      <c r="L44" s="42"/>
      <c r="M44" s="17"/>
      <c r="N44" s="42"/>
      <c r="O44" s="17"/>
      <c r="P44" s="42"/>
      <c r="Q44" s="42"/>
      <c r="R44" s="42"/>
      <c r="S44" s="17"/>
      <c r="T44" s="17"/>
      <c r="U44" s="17"/>
    </row>
    <row r="45" spans="1:21" ht="17.25" customHeight="1" x14ac:dyDescent="0.45">
      <c r="A45" s="298">
        <v>18</v>
      </c>
      <c r="B45" s="300" t="s">
        <v>73</v>
      </c>
      <c r="C45" s="5" t="s">
        <v>37</v>
      </c>
      <c r="D45" s="42">
        <f t="shared" si="0"/>
        <v>44150</v>
      </c>
      <c r="E45" s="53">
        <v>2028</v>
      </c>
      <c r="F45" s="8" t="s">
        <v>61</v>
      </c>
      <c r="G45" s="20">
        <v>1</v>
      </c>
      <c r="H45" s="41" t="s">
        <v>68</v>
      </c>
      <c r="I45" s="42">
        <v>44145</v>
      </c>
      <c r="J45" s="42">
        <f t="shared" si="5"/>
        <v>44150</v>
      </c>
      <c r="K45" s="17"/>
      <c r="L45" s="42">
        <f>D45+1</f>
        <v>44151</v>
      </c>
      <c r="M45" s="17"/>
      <c r="N45" s="42">
        <f t="shared" si="1"/>
        <v>44196</v>
      </c>
      <c r="O45" s="17"/>
      <c r="P45" s="42">
        <f t="shared" si="2"/>
        <v>44219</v>
      </c>
      <c r="Q45" s="42">
        <f t="shared" si="3"/>
        <v>44219</v>
      </c>
      <c r="R45" s="42">
        <f t="shared" si="4"/>
        <v>44309</v>
      </c>
      <c r="S45" s="17"/>
      <c r="T45" s="17"/>
      <c r="U45" s="17"/>
    </row>
    <row r="46" spans="1:21" ht="17.25" customHeight="1" x14ac:dyDescent="0.45">
      <c r="A46" s="298"/>
      <c r="B46" s="300"/>
      <c r="C46" s="5" t="s">
        <v>39</v>
      </c>
      <c r="D46" s="42"/>
      <c r="E46" s="51"/>
      <c r="F46" s="8"/>
      <c r="G46" s="20"/>
      <c r="H46" s="41"/>
      <c r="I46" s="42"/>
      <c r="J46" s="42"/>
      <c r="K46" s="17"/>
      <c r="L46" s="42"/>
      <c r="M46" s="17"/>
      <c r="N46" s="42"/>
      <c r="O46" s="17"/>
      <c r="P46" s="42"/>
      <c r="Q46" s="42"/>
      <c r="R46" s="42"/>
      <c r="S46" s="17"/>
      <c r="T46" s="17"/>
      <c r="U46" s="17"/>
    </row>
    <row r="47" spans="1:21" ht="24.75" customHeight="1" x14ac:dyDescent="0.45">
      <c r="A47" s="298">
        <v>19</v>
      </c>
      <c r="B47" s="300" t="s">
        <v>74</v>
      </c>
      <c r="C47" s="5" t="s">
        <v>37</v>
      </c>
      <c r="D47" s="42">
        <f t="shared" si="0"/>
        <v>44157</v>
      </c>
      <c r="E47" s="53">
        <v>5125</v>
      </c>
      <c r="F47" s="8" t="s">
        <v>61</v>
      </c>
      <c r="G47" s="20">
        <v>1</v>
      </c>
      <c r="H47" s="41" t="s">
        <v>68</v>
      </c>
      <c r="I47" s="42">
        <v>44152</v>
      </c>
      <c r="J47" s="42">
        <f t="shared" si="5"/>
        <v>44157</v>
      </c>
      <c r="K47" s="17"/>
      <c r="L47" s="42">
        <f>D47+1</f>
        <v>44158</v>
      </c>
      <c r="M47" s="17"/>
      <c r="N47" s="42">
        <f t="shared" si="1"/>
        <v>44203</v>
      </c>
      <c r="O47" s="17"/>
      <c r="P47" s="42">
        <f t="shared" si="2"/>
        <v>44226</v>
      </c>
      <c r="Q47" s="42">
        <f t="shared" si="3"/>
        <v>44226</v>
      </c>
      <c r="R47" s="42">
        <f t="shared" si="4"/>
        <v>44316</v>
      </c>
      <c r="S47" s="17"/>
      <c r="T47" s="17"/>
      <c r="U47" s="17"/>
    </row>
    <row r="48" spans="1:21" ht="24.75" customHeight="1" x14ac:dyDescent="0.45">
      <c r="A48" s="298"/>
      <c r="B48" s="300"/>
      <c r="C48" s="5" t="s">
        <v>39</v>
      </c>
      <c r="D48" s="42"/>
      <c r="E48" s="51"/>
      <c r="F48" s="8"/>
      <c r="G48" s="20"/>
      <c r="H48" s="41"/>
      <c r="I48" s="42"/>
      <c r="J48" s="42"/>
      <c r="K48" s="17"/>
      <c r="L48" s="42"/>
      <c r="M48" s="17"/>
      <c r="N48" s="42"/>
      <c r="O48" s="17"/>
      <c r="P48" s="42"/>
      <c r="Q48" s="42"/>
      <c r="R48" s="42"/>
      <c r="S48" s="17"/>
      <c r="T48" s="17"/>
      <c r="U48" s="17"/>
    </row>
    <row r="49" spans="1:21" ht="20.25" customHeight="1" x14ac:dyDescent="0.45">
      <c r="A49" s="301">
        <v>20</v>
      </c>
      <c r="B49" s="303" t="s">
        <v>75</v>
      </c>
      <c r="C49" s="5" t="s">
        <v>37</v>
      </c>
      <c r="D49" s="42">
        <f t="shared" si="0"/>
        <v>44165</v>
      </c>
      <c r="E49" s="53">
        <v>30027</v>
      </c>
      <c r="F49" s="8" t="s">
        <v>61</v>
      </c>
      <c r="G49" s="20">
        <v>1</v>
      </c>
      <c r="H49" s="41" t="s">
        <v>68</v>
      </c>
      <c r="I49" s="42">
        <v>44160</v>
      </c>
      <c r="J49" s="42">
        <f t="shared" si="5"/>
        <v>44165</v>
      </c>
      <c r="K49" s="17"/>
      <c r="L49" s="42">
        <f>D49+1</f>
        <v>44166</v>
      </c>
      <c r="M49" s="17"/>
      <c r="N49" s="42">
        <f t="shared" si="1"/>
        <v>44211</v>
      </c>
      <c r="O49" s="17"/>
      <c r="P49" s="42">
        <f t="shared" si="2"/>
        <v>44234</v>
      </c>
      <c r="Q49" s="42">
        <f t="shared" si="3"/>
        <v>44234</v>
      </c>
      <c r="R49" s="42">
        <f t="shared" si="4"/>
        <v>44324</v>
      </c>
      <c r="S49" s="17"/>
      <c r="T49" s="17"/>
      <c r="U49" s="17"/>
    </row>
    <row r="50" spans="1:21" ht="16.5" customHeight="1" x14ac:dyDescent="0.45">
      <c r="A50" s="301"/>
      <c r="B50" s="303"/>
      <c r="C50" s="5" t="s">
        <v>39</v>
      </c>
      <c r="D50" s="17"/>
      <c r="E50" s="53"/>
      <c r="F50" s="8"/>
      <c r="G50" s="20"/>
      <c r="H50" s="24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</row>
    <row r="51" spans="1:21" ht="20.25" customHeight="1" x14ac:dyDescent="0.45">
      <c r="A51" s="301">
        <v>21</v>
      </c>
      <c r="B51" s="303" t="s">
        <v>83</v>
      </c>
      <c r="C51" s="43" t="s">
        <v>37</v>
      </c>
      <c r="D51" s="42">
        <f t="shared" ref="D51" si="6">I51+5</f>
        <v>43966</v>
      </c>
      <c r="E51" s="53">
        <v>69967.514999999999</v>
      </c>
      <c r="F51" s="8" t="s">
        <v>61</v>
      </c>
      <c r="G51" s="20">
        <v>3</v>
      </c>
      <c r="H51" s="41" t="s">
        <v>68</v>
      </c>
      <c r="I51" s="42">
        <v>43961</v>
      </c>
      <c r="J51" s="42">
        <f t="shared" ref="J51" si="7">D51</f>
        <v>43966</v>
      </c>
      <c r="K51" s="17"/>
      <c r="L51" s="42">
        <f>D51+1</f>
        <v>43967</v>
      </c>
      <c r="M51" s="17"/>
      <c r="N51" s="42">
        <f t="shared" ref="N51" si="8">L51+45</f>
        <v>44012</v>
      </c>
      <c r="O51" s="17"/>
      <c r="P51" s="42">
        <f t="shared" ref="P51" si="9">N51+23</f>
        <v>44035</v>
      </c>
      <c r="Q51" s="42">
        <f t="shared" ref="Q51" si="10">P51</f>
        <v>44035</v>
      </c>
      <c r="R51" s="42">
        <f t="shared" ref="R51" si="11">Q51+90</f>
        <v>44125</v>
      </c>
      <c r="S51" s="17"/>
      <c r="T51" s="17"/>
      <c r="U51" s="17"/>
    </row>
    <row r="52" spans="1:21" ht="16.5" customHeight="1" x14ac:dyDescent="0.45">
      <c r="A52" s="301"/>
      <c r="B52" s="303"/>
      <c r="C52" s="43" t="s">
        <v>39</v>
      </c>
      <c r="D52" s="17"/>
      <c r="E52" s="54">
        <f>SUM(E11:E51)</f>
        <v>280905.51500000001</v>
      </c>
      <c r="F52" s="8"/>
      <c r="G52" s="20"/>
      <c r="H52" s="44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</row>
    <row r="54" spans="1:21" x14ac:dyDescent="0.45">
      <c r="A54" s="29" t="s">
        <v>76</v>
      </c>
      <c r="H54" s="45"/>
      <c r="R54" s="31" t="s">
        <v>81</v>
      </c>
    </row>
    <row r="55" spans="1:21" x14ac:dyDescent="0.45">
      <c r="A55" s="29" t="s">
        <v>77</v>
      </c>
      <c r="R55" s="31" t="s">
        <v>77</v>
      </c>
    </row>
    <row r="56" spans="1:21" x14ac:dyDescent="0.45">
      <c r="A56" s="29" t="s">
        <v>79</v>
      </c>
      <c r="R56" s="31" t="s">
        <v>79</v>
      </c>
    </row>
    <row r="57" spans="1:21" x14ac:dyDescent="0.45">
      <c r="A57" s="30" t="s">
        <v>78</v>
      </c>
      <c r="B57" s="26"/>
      <c r="C57" s="25"/>
      <c r="D57" s="25"/>
      <c r="E57" s="55"/>
      <c r="F57" s="25"/>
      <c r="G57" s="37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32" t="s">
        <v>78</v>
      </c>
      <c r="S57" s="25"/>
      <c r="T57" s="25"/>
      <c r="U57" s="25"/>
    </row>
    <row r="58" spans="1:21" x14ac:dyDescent="0.45">
      <c r="A58" s="28"/>
      <c r="B58" s="26"/>
      <c r="C58" s="25"/>
      <c r="D58" s="25"/>
      <c r="E58" s="55"/>
      <c r="F58" s="25"/>
      <c r="G58" s="37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</row>
    <row r="59" spans="1:21" x14ac:dyDescent="0.45">
      <c r="A59" s="18"/>
      <c r="B59" s="299"/>
      <c r="C59" s="299"/>
      <c r="D59" s="299"/>
      <c r="E59" s="299"/>
      <c r="F59" s="299"/>
      <c r="G59" s="299"/>
      <c r="H59" s="299"/>
      <c r="I59" s="299"/>
      <c r="J59" s="299"/>
      <c r="K59" s="299"/>
      <c r="L59" s="299"/>
      <c r="M59" s="299"/>
      <c r="N59" s="299"/>
      <c r="O59" s="299"/>
      <c r="P59" s="299"/>
      <c r="Q59" s="299"/>
      <c r="R59" s="299"/>
      <c r="S59" s="299"/>
      <c r="T59" s="299"/>
      <c r="U59" s="299"/>
    </row>
    <row r="60" spans="1:21" x14ac:dyDescent="0.45">
      <c r="A60" s="18"/>
      <c r="B60" s="299"/>
      <c r="C60" s="299"/>
      <c r="D60" s="299"/>
      <c r="E60" s="299"/>
      <c r="F60" s="299"/>
      <c r="G60" s="299"/>
      <c r="H60" s="299"/>
      <c r="I60" s="299"/>
      <c r="J60" s="299"/>
      <c r="K60" s="299"/>
      <c r="L60" s="299"/>
      <c r="M60" s="299"/>
      <c r="N60" s="299"/>
      <c r="O60" s="299"/>
      <c r="P60" s="299"/>
      <c r="Q60" s="299"/>
      <c r="R60" s="299"/>
      <c r="S60" s="299"/>
      <c r="T60" s="299"/>
      <c r="U60" s="299"/>
    </row>
    <row r="61" spans="1:21" x14ac:dyDescent="0.45">
      <c r="A61" s="18"/>
      <c r="B61" s="299"/>
      <c r="C61" s="299"/>
      <c r="D61" s="299"/>
      <c r="E61" s="299"/>
      <c r="F61" s="299"/>
      <c r="G61" s="299"/>
      <c r="H61" s="299"/>
      <c r="I61" s="299"/>
      <c r="J61" s="299"/>
      <c r="K61" s="299"/>
      <c r="L61" s="299"/>
      <c r="M61" s="299"/>
      <c r="N61" s="299"/>
      <c r="O61" s="299"/>
      <c r="P61" s="299"/>
      <c r="Q61" s="299"/>
      <c r="R61" s="299"/>
      <c r="S61" s="299"/>
      <c r="T61" s="299"/>
      <c r="U61" s="299"/>
    </row>
    <row r="62" spans="1:21" x14ac:dyDescent="0.45">
      <c r="A62" s="18"/>
      <c r="B62" s="299"/>
      <c r="C62" s="299"/>
      <c r="D62" s="299"/>
      <c r="E62" s="299"/>
      <c r="F62" s="299"/>
      <c r="G62" s="299"/>
      <c r="H62" s="299"/>
      <c r="I62" s="299"/>
      <c r="J62" s="299"/>
      <c r="K62" s="299"/>
      <c r="L62" s="299"/>
      <c r="M62" s="299"/>
      <c r="N62" s="299"/>
      <c r="O62" s="299"/>
      <c r="P62" s="299"/>
      <c r="Q62" s="299"/>
      <c r="R62" s="299"/>
      <c r="S62" s="299"/>
      <c r="T62" s="299"/>
      <c r="U62" s="299"/>
    </row>
    <row r="63" spans="1:21" x14ac:dyDescent="0.45">
      <c r="A63" s="18"/>
      <c r="B63" s="299"/>
      <c r="C63" s="299"/>
      <c r="D63" s="299"/>
      <c r="E63" s="299"/>
      <c r="F63" s="299"/>
      <c r="G63" s="299"/>
      <c r="H63" s="299"/>
      <c r="I63" s="299"/>
      <c r="J63" s="299"/>
      <c r="K63" s="299"/>
      <c r="L63" s="299"/>
      <c r="M63" s="299"/>
      <c r="N63" s="299"/>
      <c r="O63" s="299"/>
      <c r="P63" s="299"/>
      <c r="Q63" s="299"/>
      <c r="R63" s="299"/>
      <c r="S63" s="299"/>
      <c r="T63" s="299"/>
      <c r="U63" s="299"/>
    </row>
    <row r="64" spans="1:21" x14ac:dyDescent="0.45">
      <c r="A64" s="18"/>
      <c r="B64" s="299"/>
      <c r="C64" s="299"/>
      <c r="D64" s="299"/>
      <c r="E64" s="299"/>
      <c r="F64" s="299"/>
      <c r="G64" s="299"/>
      <c r="H64" s="299"/>
      <c r="I64" s="299"/>
      <c r="J64" s="299"/>
      <c r="K64" s="299"/>
      <c r="L64" s="299"/>
      <c r="M64" s="299"/>
      <c r="N64" s="299"/>
      <c r="O64" s="299"/>
      <c r="P64" s="299"/>
      <c r="Q64" s="299"/>
      <c r="R64" s="299"/>
      <c r="S64" s="299"/>
      <c r="T64" s="299"/>
      <c r="U64" s="299"/>
    </row>
    <row r="65" spans="1:21" x14ac:dyDescent="0.45">
      <c r="A65" s="18"/>
      <c r="B65" s="299"/>
      <c r="C65" s="299"/>
      <c r="D65" s="299"/>
      <c r="E65" s="299"/>
      <c r="F65" s="299"/>
      <c r="G65" s="299"/>
      <c r="H65" s="299"/>
      <c r="I65" s="299"/>
      <c r="J65" s="299"/>
      <c r="K65" s="299"/>
      <c r="L65" s="299"/>
      <c r="M65" s="299"/>
      <c r="N65" s="299"/>
      <c r="O65" s="299"/>
      <c r="P65" s="299"/>
      <c r="Q65" s="299"/>
      <c r="R65" s="299"/>
      <c r="S65" s="299"/>
      <c r="T65" s="299"/>
      <c r="U65" s="299"/>
    </row>
    <row r="66" spans="1:21" x14ac:dyDescent="0.45">
      <c r="A66" s="18"/>
      <c r="B66" s="299"/>
      <c r="C66" s="299"/>
      <c r="D66" s="299"/>
      <c r="E66" s="299"/>
      <c r="F66" s="299"/>
      <c r="G66" s="299"/>
      <c r="H66" s="299"/>
      <c r="I66" s="299"/>
      <c r="J66" s="299"/>
      <c r="K66" s="299"/>
      <c r="L66" s="299"/>
      <c r="M66" s="299"/>
      <c r="N66" s="299"/>
      <c r="O66" s="299"/>
      <c r="P66" s="299"/>
      <c r="Q66" s="299"/>
      <c r="R66" s="299"/>
      <c r="S66" s="299"/>
      <c r="T66" s="299"/>
      <c r="U66" s="299"/>
    </row>
    <row r="67" spans="1:21" x14ac:dyDescent="0.45">
      <c r="A67" s="18"/>
      <c r="B67" s="299"/>
      <c r="C67" s="299"/>
      <c r="D67" s="299"/>
      <c r="E67" s="299"/>
      <c r="F67" s="299"/>
      <c r="G67" s="299"/>
      <c r="H67" s="299"/>
      <c r="I67" s="299"/>
      <c r="J67" s="299"/>
      <c r="K67" s="299"/>
      <c r="L67" s="299"/>
      <c r="M67" s="299"/>
      <c r="N67" s="299"/>
      <c r="O67" s="299"/>
      <c r="P67" s="299"/>
      <c r="Q67" s="299"/>
      <c r="R67" s="299"/>
      <c r="S67" s="299"/>
      <c r="T67" s="299"/>
      <c r="U67" s="299"/>
    </row>
    <row r="68" spans="1:21" x14ac:dyDescent="0.45">
      <c r="A68" s="18"/>
      <c r="B68" s="299"/>
      <c r="C68" s="299"/>
      <c r="D68" s="299"/>
      <c r="E68" s="299"/>
      <c r="F68" s="299"/>
      <c r="G68" s="299"/>
      <c r="H68" s="299"/>
      <c r="I68" s="299"/>
      <c r="J68" s="299"/>
      <c r="K68" s="299"/>
      <c r="L68" s="299"/>
      <c r="M68" s="299"/>
      <c r="N68" s="299"/>
      <c r="O68" s="299"/>
      <c r="P68" s="299"/>
      <c r="Q68" s="299"/>
      <c r="R68" s="299"/>
      <c r="S68" s="299"/>
      <c r="T68" s="299"/>
      <c r="U68" s="299"/>
    </row>
    <row r="69" spans="1:21" x14ac:dyDescent="0.45">
      <c r="A69" s="18"/>
      <c r="B69" s="299"/>
      <c r="C69" s="299"/>
      <c r="D69" s="299"/>
      <c r="E69" s="299"/>
      <c r="F69" s="299"/>
      <c r="G69" s="299"/>
      <c r="H69" s="299"/>
      <c r="I69" s="299"/>
      <c r="J69" s="299"/>
      <c r="K69" s="299"/>
      <c r="L69" s="299"/>
      <c r="M69" s="299"/>
      <c r="N69" s="299"/>
      <c r="O69" s="299"/>
      <c r="P69" s="299"/>
      <c r="Q69" s="299"/>
      <c r="R69" s="299"/>
      <c r="S69" s="299"/>
      <c r="T69" s="299"/>
      <c r="U69" s="299"/>
    </row>
    <row r="70" spans="1:21" x14ac:dyDescent="0.45">
      <c r="A70" s="18"/>
      <c r="B70" s="299"/>
      <c r="C70" s="299"/>
      <c r="D70" s="299"/>
      <c r="E70" s="299"/>
      <c r="F70" s="299"/>
      <c r="G70" s="299"/>
      <c r="H70" s="299"/>
      <c r="I70" s="299"/>
      <c r="J70" s="299"/>
      <c r="K70" s="299"/>
      <c r="L70" s="299"/>
      <c r="M70" s="299"/>
      <c r="N70" s="299"/>
      <c r="O70" s="299"/>
      <c r="P70" s="299"/>
      <c r="Q70" s="299"/>
      <c r="R70" s="299"/>
      <c r="S70" s="299"/>
      <c r="T70" s="299"/>
      <c r="U70" s="299"/>
    </row>
    <row r="71" spans="1:21" x14ac:dyDescent="0.45">
      <c r="A71" s="18"/>
      <c r="B71" s="299"/>
      <c r="C71" s="299"/>
      <c r="D71" s="299"/>
      <c r="E71" s="299"/>
      <c r="F71" s="299"/>
      <c r="G71" s="299"/>
      <c r="H71" s="299"/>
      <c r="I71" s="299"/>
      <c r="J71" s="299"/>
      <c r="K71" s="299"/>
      <c r="L71" s="299"/>
      <c r="M71" s="299"/>
      <c r="N71" s="299"/>
      <c r="O71" s="299"/>
      <c r="P71" s="299"/>
      <c r="Q71" s="299"/>
      <c r="R71" s="299"/>
      <c r="S71" s="299"/>
      <c r="T71" s="299"/>
      <c r="U71" s="299"/>
    </row>
    <row r="72" spans="1:21" x14ac:dyDescent="0.45">
      <c r="A72" s="18"/>
      <c r="B72" s="299"/>
      <c r="C72" s="299"/>
      <c r="D72" s="299"/>
      <c r="E72" s="299"/>
      <c r="F72" s="299"/>
      <c r="G72" s="299"/>
      <c r="H72" s="299"/>
      <c r="I72" s="299"/>
      <c r="J72" s="299"/>
      <c r="K72" s="299"/>
      <c r="L72" s="299"/>
      <c r="M72" s="299"/>
      <c r="N72" s="299"/>
      <c r="O72" s="299"/>
      <c r="P72" s="299"/>
      <c r="Q72" s="299"/>
      <c r="R72" s="299"/>
      <c r="S72" s="299"/>
      <c r="T72" s="299"/>
      <c r="U72" s="299"/>
    </row>
  </sheetData>
  <mergeCells count="77">
    <mergeCell ref="A43:A44"/>
    <mergeCell ref="B43:B44"/>
    <mergeCell ref="A45:A46"/>
    <mergeCell ref="B45:B46"/>
    <mergeCell ref="B60:U60"/>
    <mergeCell ref="B47:B48"/>
    <mergeCell ref="A47:A48"/>
    <mergeCell ref="A49:A50"/>
    <mergeCell ref="B49:B50"/>
    <mergeCell ref="A51:A52"/>
    <mergeCell ref="B51:B52"/>
    <mergeCell ref="B15:B16"/>
    <mergeCell ref="A15:A16"/>
    <mergeCell ref="A17:A18"/>
    <mergeCell ref="B17:B18"/>
    <mergeCell ref="A19:A20"/>
    <mergeCell ref="B19:B20"/>
    <mergeCell ref="B21:B22"/>
    <mergeCell ref="A21:A22"/>
    <mergeCell ref="A23:A24"/>
    <mergeCell ref="B23:B24"/>
    <mergeCell ref="B25:B26"/>
    <mergeCell ref="A25:A26"/>
    <mergeCell ref="A27:A28"/>
    <mergeCell ref="B29:B30"/>
    <mergeCell ref="B72:U72"/>
    <mergeCell ref="B61:U61"/>
    <mergeCell ref="B62:U62"/>
    <mergeCell ref="B63:U63"/>
    <mergeCell ref="B64:U64"/>
    <mergeCell ref="B65:U65"/>
    <mergeCell ref="B66:U66"/>
    <mergeCell ref="B67:U67"/>
    <mergeCell ref="B68:U68"/>
    <mergeCell ref="B69:U69"/>
    <mergeCell ref="B70:U70"/>
    <mergeCell ref="B71:U71"/>
    <mergeCell ref="A41:A42"/>
    <mergeCell ref="B41:B42"/>
    <mergeCell ref="Q8:Q9"/>
    <mergeCell ref="A11:A12"/>
    <mergeCell ref="A13:A14"/>
    <mergeCell ref="B59:U59"/>
    <mergeCell ref="A29:A30"/>
    <mergeCell ref="A31:A32"/>
    <mergeCell ref="B31:B32"/>
    <mergeCell ref="A33:A34"/>
    <mergeCell ref="B33:B34"/>
    <mergeCell ref="A35:A36"/>
    <mergeCell ref="B35:B36"/>
    <mergeCell ref="A37:A38"/>
    <mergeCell ref="B37:B38"/>
    <mergeCell ref="A39:A40"/>
    <mergeCell ref="B39:B40"/>
    <mergeCell ref="B27:B28"/>
    <mergeCell ref="B11:B12"/>
    <mergeCell ref="B13:B14"/>
    <mergeCell ref="I8:J8"/>
    <mergeCell ref="K8:K9"/>
    <mergeCell ref="L8:L9"/>
    <mergeCell ref="H8:H9"/>
    <mergeCell ref="A1:U1"/>
    <mergeCell ref="F3:I3"/>
    <mergeCell ref="D6:P6"/>
    <mergeCell ref="A8:A9"/>
    <mergeCell ref="B8:B9"/>
    <mergeCell ref="C8:C9"/>
    <mergeCell ref="D8:D9"/>
    <mergeCell ref="E8:E9"/>
    <mergeCell ref="F8:F9"/>
    <mergeCell ref="G8:G9"/>
    <mergeCell ref="S8:U8"/>
    <mergeCell ref="R8:R9"/>
    <mergeCell ref="M8:M9"/>
    <mergeCell ref="N8:N9"/>
    <mergeCell ref="O8:O9"/>
    <mergeCell ref="P8:P9"/>
  </mergeCells>
  <printOptions horizontalCentered="1"/>
  <pageMargins left="0.01" right="0.06" top="0.79" bottom="0.75" header="0.3" footer="0.3"/>
  <pageSetup paperSize="9" scale="48" fitToHeight="0" orientation="landscape" r:id="rId1"/>
  <headerFooter alignWithMargins="0"/>
  <rowBreaks count="1" manualBreakCount="1">
    <brk id="38" max="20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"/>
  <sheetViews>
    <sheetView topLeftCell="C1" workbookViewId="0">
      <selection activeCell="I19" sqref="I19"/>
    </sheetView>
  </sheetViews>
  <sheetFormatPr defaultRowHeight="25.5" x14ac:dyDescent="0.7"/>
  <sheetData>
    <row r="1" spans="1:19" x14ac:dyDescent="0.7">
      <c r="A1" s="3" t="s">
        <v>16</v>
      </c>
      <c r="B1" s="3"/>
      <c r="C1" s="3"/>
      <c r="D1" s="3"/>
      <c r="E1" s="3"/>
      <c r="F1" s="3"/>
      <c r="G1" s="3"/>
      <c r="H1" s="3" t="s">
        <v>16</v>
      </c>
      <c r="I1" s="3"/>
      <c r="J1" s="3"/>
      <c r="K1" s="3"/>
      <c r="L1" s="3" t="s">
        <v>16</v>
      </c>
      <c r="M1" s="3"/>
      <c r="N1" s="3"/>
      <c r="O1" s="4"/>
      <c r="P1" s="3" t="s">
        <v>16</v>
      </c>
      <c r="Q1" s="3"/>
      <c r="R1" s="4"/>
      <c r="S1" s="3"/>
    </row>
    <row r="2" spans="1:19" x14ac:dyDescent="0.7">
      <c r="A2" s="3" t="s">
        <v>17</v>
      </c>
      <c r="B2" s="3"/>
      <c r="C2" s="3"/>
      <c r="D2" s="3"/>
      <c r="E2" s="3"/>
      <c r="F2" s="3"/>
      <c r="G2" s="3"/>
      <c r="H2" s="3" t="s">
        <v>17</v>
      </c>
      <c r="I2" s="3"/>
      <c r="J2" s="3"/>
      <c r="K2" s="3"/>
      <c r="L2" s="3" t="s">
        <v>17</v>
      </c>
      <c r="M2" s="3"/>
      <c r="N2" s="3"/>
      <c r="O2" s="4"/>
      <c r="P2" s="3" t="s">
        <v>17</v>
      </c>
      <c r="Q2" s="3"/>
      <c r="R2" s="4"/>
      <c r="S2" s="3"/>
    </row>
    <row r="3" spans="1:19" x14ac:dyDescent="0.7">
      <c r="A3" s="3" t="s">
        <v>18</v>
      </c>
      <c r="B3" s="3"/>
      <c r="C3" s="3"/>
      <c r="D3" s="3"/>
      <c r="E3" s="3"/>
      <c r="F3" s="3"/>
      <c r="G3" s="3"/>
      <c r="H3" s="3" t="s">
        <v>18</v>
      </c>
      <c r="I3" s="3"/>
      <c r="J3" s="3"/>
      <c r="K3" s="3"/>
      <c r="L3" s="3" t="s">
        <v>18</v>
      </c>
      <c r="M3" s="3"/>
      <c r="N3" s="3"/>
      <c r="O3" s="4"/>
      <c r="P3" s="3" t="s">
        <v>18</v>
      </c>
      <c r="Q3" s="3"/>
      <c r="R3" s="4"/>
      <c r="S3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MPP</vt:lpstr>
      <vt:lpstr>Sheet1</vt:lpstr>
      <vt:lpstr>APP-First addition</vt:lpstr>
      <vt:lpstr>Sheet2</vt:lpstr>
      <vt:lpstr>'APP-First addition'!Print_Area</vt:lpstr>
      <vt:lpstr>MPP!Print_Area</vt:lpstr>
      <vt:lpstr>MPP!Print_Titles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dell</cp:lastModifiedBy>
  <cp:lastPrinted>2022-09-05T06:24:08Z</cp:lastPrinted>
  <dcterms:created xsi:type="dcterms:W3CDTF">2019-02-17T09:52:01Z</dcterms:created>
  <dcterms:modified xsi:type="dcterms:W3CDTF">2023-07-07T04:23:30Z</dcterms:modified>
</cp:coreProperties>
</file>